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ЭтаКнига" defaultThemeVersion="124226"/>
  <bookViews>
    <workbookView xWindow="-120" yWindow="-120" windowWidth="29040" windowHeight="15840" activeTab="1"/>
  </bookViews>
  <sheets>
    <sheet name="ВВОД" sheetId="1" r:id="rId1"/>
    <sheet name="ВВОД_инвестпроекты" sheetId="5" r:id="rId2"/>
    <sheet name="МО" sheetId="4" state="hidden" r:id="rId3"/>
  </sheets>
  <definedNames>
    <definedName name="_xlnm.Print_Area" localSheetId="0">ВВОД!$E$1:$M$33</definedName>
  </definedNames>
  <calcPr calcId="125725"/>
</workbook>
</file>

<file path=xl/calcChain.xml><?xml version="1.0" encoding="utf-8"?>
<calcChain xmlns="http://schemas.openxmlformats.org/spreadsheetml/2006/main">
  <c r="C2" i="1"/>
  <c r="H9" l="1"/>
  <c r="E13" i="5" l="1"/>
  <c r="J145" l="1"/>
  <c r="G145"/>
  <c r="H145"/>
  <c r="I145"/>
  <c r="F145"/>
  <c r="G22" i="1"/>
  <c r="G23" l="1"/>
  <c r="G24"/>
  <c r="E16" i="5"/>
  <c r="H22" i="1" l="1"/>
  <c r="I22"/>
  <c r="I24" s="1"/>
  <c r="I23" s="1"/>
  <c r="J22"/>
  <c r="J24" s="1"/>
  <c r="J23" s="1"/>
  <c r="K22"/>
  <c r="K24" s="1"/>
  <c r="K23" s="1"/>
  <c r="L22"/>
  <c r="L24" s="1"/>
  <c r="L23" s="1"/>
  <c r="M22"/>
  <c r="M24" s="1"/>
  <c r="M23" s="1"/>
  <c r="G17"/>
  <c r="G13" s="1"/>
  <c r="H17"/>
  <c r="H13" s="1"/>
  <c r="I17"/>
  <c r="J17"/>
  <c r="K17"/>
  <c r="L17"/>
  <c r="L13" s="1"/>
  <c r="M17"/>
  <c r="M13" s="1"/>
  <c r="H24" l="1"/>
  <c r="H23" s="1"/>
  <c r="J25"/>
  <c r="J13"/>
  <c r="J11" s="1"/>
  <c r="K25"/>
  <c r="K13"/>
  <c r="K11" s="1"/>
  <c r="M11"/>
  <c r="M25"/>
  <c r="L11"/>
  <c r="L25"/>
  <c r="H11"/>
  <c r="H25"/>
  <c r="I26" s="1"/>
  <c r="G25"/>
  <c r="I11"/>
  <c r="I25"/>
  <c r="G11"/>
  <c r="J26" l="1"/>
  <c r="K26"/>
  <c r="L26"/>
  <c r="M26"/>
  <c r="H26"/>
  <c r="I9"/>
  <c r="J9"/>
  <c r="K9"/>
  <c r="L9"/>
  <c r="M9"/>
  <c r="A3" i="5" l="1"/>
  <c r="C4" i="1" l="1"/>
  <c r="E17" i="5" l="1"/>
  <c r="E20"/>
  <c r="E19"/>
  <c r="E23"/>
  <c r="E22"/>
  <c r="E26"/>
  <c r="E25"/>
  <c r="E30"/>
  <c r="E29"/>
  <c r="E33"/>
  <c r="E32"/>
  <c r="E36"/>
  <c r="E35"/>
  <c r="E39"/>
  <c r="E38"/>
  <c r="E42"/>
  <c r="E41"/>
  <c r="E45"/>
  <c r="E44"/>
  <c r="E48"/>
  <c r="E47"/>
  <c r="E51"/>
  <c r="E50"/>
  <c r="E54"/>
  <c r="E53"/>
  <c r="E57"/>
  <c r="E56"/>
  <c r="E60"/>
  <c r="E59"/>
  <c r="E63"/>
  <c r="E62"/>
  <c r="E66"/>
  <c r="E65"/>
  <c r="E69"/>
  <c r="E68"/>
  <c r="E72"/>
  <c r="E71"/>
  <c r="E75"/>
  <c r="E74"/>
  <c r="E78"/>
  <c r="E77"/>
  <c r="E81"/>
  <c r="E80"/>
  <c r="E84"/>
  <c r="E83"/>
  <c r="E87"/>
  <c r="E86"/>
  <c r="E90"/>
  <c r="E89"/>
  <c r="E93"/>
  <c r="E92"/>
  <c r="E96"/>
  <c r="E95"/>
  <c r="E144"/>
  <c r="E143"/>
  <c r="E141"/>
  <c r="E140"/>
  <c r="E138"/>
  <c r="E137"/>
  <c r="E135"/>
  <c r="E134"/>
  <c r="E132"/>
  <c r="E131"/>
  <c r="E129"/>
  <c r="E128"/>
  <c r="E126"/>
  <c r="E125"/>
  <c r="E123"/>
  <c r="E122"/>
  <c r="E120"/>
  <c r="E119"/>
  <c r="E117"/>
  <c r="E116"/>
  <c r="E114"/>
  <c r="E113"/>
  <c r="E111"/>
  <c r="E110"/>
  <c r="E99"/>
  <c r="E98"/>
  <c r="E108"/>
  <c r="E107"/>
  <c r="E105"/>
  <c r="E104"/>
  <c r="E102"/>
  <c r="E101"/>
  <c r="E145" l="1"/>
  <c r="B8" i="1"/>
  <c r="B10"/>
  <c r="B21"/>
  <c r="B22"/>
  <c r="B23"/>
  <c r="B9" l="1"/>
  <c r="B26"/>
  <c r="B12"/>
  <c r="B13"/>
  <c r="B14"/>
  <c r="B15"/>
  <c r="B16"/>
  <c r="B18"/>
  <c r="B19"/>
  <c r="B20"/>
  <c r="B24"/>
  <c r="B11"/>
  <c r="B17"/>
  <c r="B25"/>
</calcChain>
</file>

<file path=xl/sharedStrings.xml><?xml version="1.0" encoding="utf-8"?>
<sst xmlns="http://schemas.openxmlformats.org/spreadsheetml/2006/main" count="209" uniqueCount="180">
  <si>
    <t>Показатели</t>
  </si>
  <si>
    <t>отчет</t>
  </si>
  <si>
    <t>оценка</t>
  </si>
  <si>
    <t>прогноз</t>
  </si>
  <si>
    <t>Коды</t>
  </si>
  <si>
    <t>Код МО</t>
  </si>
  <si>
    <t>Единица измерения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</si>
  <si>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</si>
  <si>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</si>
  <si>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</si>
  <si>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</si>
  <si>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</si>
  <si>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</si>
  <si>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</si>
  <si>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</si>
  <si>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</si>
  <si>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</si>
  <si>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</si>
  <si>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</si>
  <si>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</si>
  <si>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</si>
  <si>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</si>
  <si>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</si>
  <si>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</si>
  <si>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</si>
  <si>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</si>
  <si>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</si>
  <si>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</si>
  <si>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</si>
  <si>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</si>
  <si>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</si>
  <si>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</si>
  <si>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</si>
  <si>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</si>
  <si>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</si>
  <si>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</si>
  <si>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</si>
  <si>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</si>
  <si>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</si>
  <si>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</si>
  <si>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</si>
  <si>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</si>
  <si>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</si>
  <si>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</si>
  <si>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</si>
  <si>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</si>
  <si>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</si>
  <si>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</si>
  <si>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</si>
  <si>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</si>
  <si>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</si>
  <si>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</si>
  <si>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</si>
  <si>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</si>
  <si>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</si>
  <si>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</si>
  <si>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</si>
  <si>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</si>
  <si>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</si>
  <si>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</si>
  <si>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</si>
  <si>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</si>
  <si>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</si>
  <si>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</si>
  <si>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</si>
  <si>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</si>
  <si>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Код</t>
  </si>
  <si>
    <t>Код для Excel (поисковый)</t>
  </si>
  <si>
    <t>Код показателя</t>
  </si>
  <si>
    <t>Код раздела</t>
  </si>
  <si>
    <t>IV Инвестиции</t>
  </si>
  <si>
    <t>Инвестиции в основной капитал</t>
  </si>
  <si>
    <t>Инвестиции в основной капитал по источникам финансирования</t>
  </si>
  <si>
    <t>Собственные средства</t>
  </si>
  <si>
    <t>Привлеченные средства, из них:</t>
  </si>
  <si>
    <t>Прочие</t>
  </si>
  <si>
    <t>Объем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</t>
  </si>
  <si>
    <t>Инвестиции в основной капитал без бюджетных средств</t>
  </si>
  <si>
    <t>млн рублей</t>
  </si>
  <si>
    <t>% г/г</t>
  </si>
  <si>
    <t>% г/2020
(2020 год – базовое значение)</t>
  </si>
  <si>
    <t>% г/2020</t>
  </si>
  <si>
    <t>Рассчитывается как сумма по видам источников бюджетных средств</t>
  </si>
  <si>
    <t>Рассчитывается как сумма собственных и привлеченных средств</t>
  </si>
  <si>
    <t>12 Производство табачных изделий</t>
  </si>
  <si>
    <t>№ п/п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</si>
  <si>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</si>
  <si>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</si>
  <si>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</si>
  <si>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</si>
  <si>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</si>
  <si>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</si>
  <si>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в том числе:</t>
  </si>
  <si>
    <t>собственные средства</t>
  </si>
  <si>
    <t>привлеченные средства</t>
  </si>
  <si>
    <t>из них:</t>
  </si>
  <si>
    <t>бюджетные средства</t>
  </si>
  <si>
    <t>05 Добыча угля</t>
  </si>
  <si>
    <t>06 Добыча сырой нефти и природного газа</t>
  </si>
  <si>
    <t>07 Добыча металлических руд</t>
  </si>
  <si>
    <t>08 Добыча прочих полезных ископаемых</t>
  </si>
  <si>
    <t>10 Производство пищевых продуктов</t>
  </si>
  <si>
    <t>11 Производство напитков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</si>
  <si>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</si>
  <si>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</si>
  <si>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</si>
  <si>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</si>
  <si>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17 Производство бумаги и бумажных изделий </t>
  </si>
  <si>
    <t>18 Деятельность полиграфическая и копирование носителей информации</t>
  </si>
  <si>
    <t>19 Производство кокса и нефтепродуктов</t>
  </si>
  <si>
    <t>20 Производство химических веществ и химических продуктов</t>
  </si>
  <si>
    <t>21 Производство лекарственных средств и материалов, применяемых в медицинских целях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</si>
  <si>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</si>
  <si>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</si>
  <si>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 xml:space="preserve">24 Производство металлургическое </t>
  </si>
  <si>
    <t>25 Производство готовых металлических изделий, кроме машин и оборудования</t>
  </si>
  <si>
    <t>26 Производство компьютеров, электронных и 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</si>
  <si>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</si>
  <si>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</si>
  <si>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</si>
  <si>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30 Производство прочих транспортных средств и оборудования</t>
  </si>
  <si>
    <t>31 Производство мебели</t>
  </si>
  <si>
    <t>32 Производство прочих готовых изделий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</si>
  <si>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</si>
  <si>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</si>
  <si>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</si>
  <si>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</si>
  <si>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</si>
  <si>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</si>
  <si>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</si>
  <si>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</si>
  <si>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</si>
  <si>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</si>
  <si>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</si>
  <si>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</si>
  <si>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</si>
  <si>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</si>
  <si>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</si>
  <si>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х</t>
  </si>
  <si>
    <t>Обозначения ячеек:</t>
  </si>
  <si>
    <t>Вводится Исполнителем или вычисляется автоматически как разность показателя "Инвестиции в основной капитал" и Привлеченных средств из федерального бюджета</t>
  </si>
  <si>
    <t xml:space="preserve">   Темп роста объема инвестиций в основной капитал (в сопоставимых ценах)</t>
  </si>
  <si>
    <t xml:space="preserve">   Темп роста (индекс роста) физического объема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бюджета. (2020 год – базовое значение)</t>
  </si>
  <si>
    <t xml:space="preserve">  Индекс-дефлятор</t>
  </si>
  <si>
    <t xml:space="preserve">   Индекс-дефлятор (накопленный)</t>
  </si>
  <si>
    <t xml:space="preserve">  Кредиты банков, в том числе:</t>
  </si>
  <si>
    <t xml:space="preserve">    кредиты иностранных банков</t>
  </si>
  <si>
    <t xml:space="preserve">  Заемные средства других организаций</t>
  </si>
  <si>
    <t xml:space="preserve">  Бюджетные средства, в том числе:</t>
  </si>
  <si>
    <t xml:space="preserve">    федеральный бюджет</t>
  </si>
  <si>
    <t xml:space="preserve">    бюджеты субъектов РФ</t>
  </si>
  <si>
    <t xml:space="preserve">    из местных бюджетов</t>
  </si>
  <si>
    <t xml:space="preserve">   Темп роста объема инвестиций в основной капитал без бюджетных средств (в сопоставимых ценах)</t>
  </si>
  <si>
    <r>
      <t xml:space="preserve">Ячейки, отмеченные </t>
    </r>
    <r>
      <rPr>
        <b/>
        <i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</si>
  <si>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i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</si>
  <si>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t>Раздел F: Строительство</t>
  </si>
  <si>
    <t>Справочно: ИТОГО (сумма по всем видам деятельности)</t>
  </si>
  <si>
    <t xml:space="preserve"> ИТОГО:</t>
  </si>
  <si>
    <t>1.</t>
  </si>
  <si>
    <t>Раздел В: Добыча полезных ископаемых</t>
  </si>
  <si>
    <t>Раздел А: Сельское, лесное хозяйство, охота, рыболовство и рыбоводство</t>
  </si>
  <si>
    <t>Раздел С: Обрабатывающие производства</t>
  </si>
  <si>
    <t>Доступные для заполнения ячейки</t>
  </si>
  <si>
    <t>Недоступные для заполнения ячейки</t>
  </si>
  <si>
    <t>Рассчитывается как сумма по видам источников привлеченных средств. Доступно для введения вручную.</t>
  </si>
  <si>
    <t>Исполнитель:</t>
  </si>
  <si>
    <t>Прогноз социально-экономического развития муниципальных образований Ростовской области на 2024 – 2026 годы</t>
  </si>
  <si>
    <t xml:space="preserve">Прогноз объема инвестиций в основной капитал на 2024 год,                      млн. рублей </t>
  </si>
  <si>
    <t>Прогноз объема инвестиций крупных и средних предприятий и организаций, осуществляющих инвестиционную деятельность на территории муниципального образования, на 2024 год за счет всех источников финансирования</t>
  </si>
  <si>
    <t>41</t>
  </si>
  <si>
    <t xml:space="preserve">      Стычновское сельское поселение</t>
  </si>
  <si>
    <t>ООО "Стычное"</t>
  </si>
  <si>
    <t>347276, Ростовская область, Константиновский район, поселок Стычновский, ул. Центральная, 2</t>
  </si>
  <si>
    <t>покупка сельскохозяйственной техники</t>
  </si>
  <si>
    <t>Ведущий специалист сектора экономики и финансов</t>
  </si>
  <si>
    <t>Номер телефона 8(86393) 48-5-03</t>
  </si>
  <si>
    <t>Л.В. Валялкина</t>
  </si>
  <si>
    <t>Глава Администрации Стычновского сельского поселения</t>
  </si>
  <si>
    <t>С.В. Пономарев</t>
  </si>
  <si>
    <t>Номер телефона 8(86393)48-5-03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</si>
</sst>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34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Arial Cyr"/>
      <charset val="204"/>
    </font>
    <font>
      <b/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name val="Times New Roman "/>
      <charset val="204"/>
    </font>
    <font>
      <sz val="10"/>
      <color rgb="FFC0C0C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3" fillId="0" borderId="0"/>
  </cellStyleXfs>
  <cellXfs count="128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49" fontId="0" fillId="0" borderId="0" xfId="0" applyNumberFormat="1"/>
    <xf numFmtId="0" fontId="8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1" applyAlignment="1">
      <alignment horizontal="center" vertical="center"/>
    </xf>
    <xf numFmtId="0" fontId="8" fillId="0" borderId="0" xfId="1" applyFont="1"/>
    <xf numFmtId="0" fontId="1" fillId="0" borderId="1" xfId="1" applyFont="1" applyBorder="1" applyAlignment="1">
      <alignment horizontal="center"/>
    </xf>
    <xf numFmtId="0" fontId="13" fillId="2" borderId="1" xfId="1" applyFont="1" applyFill="1" applyBorder="1" applyAlignment="1">
      <alignment horizontal="center" vertical="top"/>
    </xf>
    <xf numFmtId="164" fontId="11" fillId="0" borderId="1" xfId="1" applyNumberFormat="1" applyFont="1" applyBorder="1" applyAlignment="1">
      <alignment horizontal="center" vertical="center" wrapText="1"/>
    </xf>
    <xf numFmtId="0" fontId="5" fillId="0" borderId="0" xfId="1"/>
    <xf numFmtId="0" fontId="10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16" fillId="0" borderId="0" xfId="0" applyFont="1"/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164" fontId="0" fillId="0" borderId="0" xfId="0" applyNumberFormat="1"/>
    <xf numFmtId="164" fontId="8" fillId="0" borderId="0" xfId="1" applyNumberFormat="1" applyFont="1" applyAlignment="1">
      <alignment horizontal="left" vertical="top"/>
    </xf>
    <xf numFmtId="0" fontId="8" fillId="0" borderId="0" xfId="3" applyFont="1"/>
    <xf numFmtId="0" fontId="20" fillId="0" borderId="0" xfId="1" applyFont="1"/>
    <xf numFmtId="165" fontId="14" fillId="0" borderId="1" xfId="1" applyNumberFormat="1" applyFont="1" applyBorder="1" applyAlignment="1">
      <alignment horizontal="center" vertical="center" wrapText="1"/>
    </xf>
    <xf numFmtId="165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8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2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65" fontId="7" fillId="4" borderId="11" xfId="1" applyNumberFormat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5" borderId="1" xfId="1" applyFont="1" applyFill="1" applyBorder="1" applyAlignment="1" applyProtection="1">
      <alignment vertical="top" wrapText="1"/>
      <protection locked="0"/>
    </xf>
    <xf numFmtId="166" fontId="2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Protection="1">
      <protection locked="0"/>
    </xf>
    <xf numFmtId="0" fontId="5" fillId="0" borderId="0" xfId="1" applyProtection="1">
      <protection locked="0"/>
    </xf>
    <xf numFmtId="0" fontId="23" fillId="5" borderId="1" xfId="1" applyFont="1" applyFill="1" applyBorder="1" applyAlignment="1" applyProtection="1">
      <alignment vertical="top" wrapText="1"/>
      <protection locked="0"/>
    </xf>
    <xf numFmtId="0" fontId="18" fillId="0" borderId="1" xfId="1" applyFont="1" applyBorder="1" applyAlignment="1" applyProtection="1">
      <alignment horizontal="center" vertical="center" wrapText="1"/>
      <protection locked="0"/>
    </xf>
    <xf numFmtId="0" fontId="17" fillId="5" borderId="1" xfId="1" applyFont="1" applyFill="1" applyBorder="1" applyAlignment="1" applyProtection="1">
      <alignment horizontal="left" vertical="top" wrapText="1"/>
      <protection locked="0"/>
    </xf>
    <xf numFmtId="0" fontId="17" fillId="5" borderId="1" xfId="1" applyFont="1" applyFill="1" applyBorder="1" applyAlignment="1" applyProtection="1">
      <alignment vertical="top" wrapText="1"/>
      <protection locked="0"/>
    </xf>
    <xf numFmtId="0" fontId="17" fillId="0" borderId="1" xfId="1" applyFont="1" applyBorder="1" applyAlignment="1" applyProtection="1">
      <alignment horizontal="center" vertical="center" wrapText="1"/>
      <protection locked="0"/>
    </xf>
    <xf numFmtId="0" fontId="20" fillId="0" borderId="0" xfId="1" applyFont="1" applyProtection="1">
      <protection locked="0"/>
    </xf>
    <xf numFmtId="164" fontId="31" fillId="5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6" fontId="18" fillId="5" borderId="1" xfId="1" applyNumberFormat="1" applyFont="1" applyFill="1" applyBorder="1" applyAlignment="1" applyProtection="1">
      <alignment horizontal="center" vertical="center" wrapText="1"/>
      <protection locked="0"/>
    </xf>
    <xf numFmtId="166" fontId="19" fillId="5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vertical="top" wrapText="1"/>
      <protection locked="0"/>
    </xf>
    <xf numFmtId="0" fontId="8" fillId="0" borderId="0" xfId="3" applyFont="1" applyProtection="1">
      <protection locked="0"/>
    </xf>
    <xf numFmtId="0" fontId="2" fillId="0" borderId="0" xfId="3" applyFont="1" applyAlignment="1" applyProtection="1">
      <alignment wrapText="1"/>
      <protection locked="0"/>
    </xf>
    <xf numFmtId="0" fontId="2" fillId="0" borderId="0" xfId="3" applyFont="1" applyProtection="1">
      <protection locked="0"/>
    </xf>
    <xf numFmtId="0" fontId="10" fillId="5" borderId="0" xfId="1" applyFont="1" applyFill="1" applyProtection="1">
      <protection locked="0"/>
    </xf>
    <xf numFmtId="0" fontId="5" fillId="5" borderId="0" xfId="1" applyFill="1" applyProtection="1">
      <protection locked="0"/>
    </xf>
    <xf numFmtId="0" fontId="8" fillId="5" borderId="0" xfId="1" applyFont="1" applyFill="1" applyProtection="1">
      <protection locked="0"/>
    </xf>
    <xf numFmtId="0" fontId="5" fillId="0" borderId="0" xfId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0" fillId="0" borderId="0" xfId="1" applyFont="1" applyProtection="1">
      <protection locked="0"/>
    </xf>
    <xf numFmtId="0" fontId="8" fillId="0" borderId="0" xfId="1" applyFont="1" applyProtection="1">
      <protection locked="0"/>
    </xf>
    <xf numFmtId="166" fontId="18" fillId="5" borderId="1" xfId="1" applyNumberFormat="1" applyFont="1" applyFill="1" applyBorder="1" applyAlignment="1" applyProtection="1">
      <alignment horizontal="center" vertical="top" wrapText="1"/>
      <protection locked="0"/>
    </xf>
    <xf numFmtId="0" fontId="18" fillId="0" borderId="1" xfId="1" applyFont="1" applyBorder="1" applyAlignment="1" applyProtection="1">
      <alignment horizontal="center" wrapText="1"/>
      <protection locked="0"/>
    </xf>
    <xf numFmtId="0" fontId="18" fillId="0" borderId="0" xfId="1" applyFont="1"/>
    <xf numFmtId="0" fontId="18" fillId="0" borderId="10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166" fontId="18" fillId="0" borderId="1" xfId="1" applyNumberFormat="1" applyFont="1" applyBorder="1" applyAlignment="1">
      <alignment horizontal="right"/>
    </xf>
    <xf numFmtId="164" fontId="7" fillId="3" borderId="1" xfId="1" applyNumberFormat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5" applyFont="1" applyFill="1" applyBorder="1" applyAlignment="1">
      <alignment horizontal="center" vertical="center" wrapText="1"/>
    </xf>
    <xf numFmtId="0" fontId="9" fillId="2" borderId="4" xfId="5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 shrinkToFit="1"/>
    </xf>
    <xf numFmtId="0" fontId="32" fillId="0" borderId="1" xfId="1" applyFont="1" applyFill="1" applyBorder="1" applyAlignment="1" applyProtection="1">
      <alignment horizontal="center" vertical="center" wrapText="1"/>
      <protection locked="0"/>
    </xf>
    <xf numFmtId="0" fontId="32" fillId="5" borderId="1" xfId="1" applyNumberFormat="1" applyFont="1" applyFill="1" applyBorder="1" applyAlignment="1" applyProtection="1">
      <alignment vertical="top" wrapText="1"/>
      <protection locked="0"/>
    </xf>
    <xf numFmtId="0" fontId="33" fillId="5" borderId="1" xfId="1" applyNumberFormat="1" applyFont="1" applyFill="1" applyBorder="1" applyAlignment="1" applyProtection="1">
      <alignment horizontal="center" vertical="top" wrapText="1"/>
      <protection locked="0"/>
    </xf>
    <xf numFmtId="166" fontId="3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5" applyFont="1" applyFill="1" applyBorder="1" applyAlignment="1">
      <alignment horizontal="center" vertical="center" wrapText="1"/>
    </xf>
    <xf numFmtId="0" fontId="9" fillId="2" borderId="6" xfId="5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6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9" fillId="2" borderId="3" xfId="5" applyFont="1" applyFill="1" applyBorder="1" applyAlignment="1">
      <alignment horizontal="center" vertical="center" wrapText="1"/>
    </xf>
    <xf numFmtId="0" fontId="9" fillId="2" borderId="4" xfId="5" applyFont="1" applyFill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right" vertical="top" wrapText="1"/>
    </xf>
    <xf numFmtId="49" fontId="17" fillId="0" borderId="8" xfId="1" applyNumberFormat="1" applyFont="1" applyBorder="1" applyAlignment="1">
      <alignment horizontal="right" vertical="top" wrapText="1"/>
    </xf>
    <xf numFmtId="49" fontId="17" fillId="0" borderId="9" xfId="1" applyNumberFormat="1" applyFont="1" applyBorder="1" applyAlignment="1">
      <alignment horizontal="right" vertical="top" wrapText="1"/>
    </xf>
    <xf numFmtId="166" fontId="17" fillId="0" borderId="1" xfId="1" applyNumberFormat="1" applyFont="1" applyBorder="1" applyAlignment="1">
      <alignment horizontal="left" vertical="top" wrapText="1"/>
    </xf>
    <xf numFmtId="166" fontId="2" fillId="0" borderId="1" xfId="1" applyNumberFormat="1" applyFont="1" applyBorder="1" applyAlignment="1">
      <alignment horizontal="left" vertical="top" wrapText="1"/>
    </xf>
    <xf numFmtId="166" fontId="17" fillId="0" borderId="2" xfId="1" applyNumberFormat="1" applyFont="1" applyBorder="1" applyAlignment="1">
      <alignment horizontal="left" vertical="top" wrapText="1"/>
    </xf>
    <xf numFmtId="166" fontId="17" fillId="0" borderId="8" xfId="1" applyNumberFormat="1" applyFont="1" applyBorder="1" applyAlignment="1">
      <alignment horizontal="left" vertical="top" wrapText="1"/>
    </xf>
    <xf numFmtId="166" fontId="17" fillId="0" borderId="9" xfId="1" applyNumberFormat="1" applyFont="1" applyBorder="1" applyAlignment="1">
      <alignment horizontal="left" vertical="top" wrapText="1"/>
    </xf>
    <xf numFmtId="166" fontId="17" fillId="0" borderId="1" xfId="1" applyNumberFormat="1" applyFont="1" applyBorder="1" applyAlignment="1">
      <alignment horizontal="left"/>
    </xf>
    <xf numFmtId="166" fontId="2" fillId="0" borderId="2" xfId="1" applyNumberFormat="1" applyFont="1" applyBorder="1" applyAlignment="1">
      <alignment horizontal="left" vertical="top" wrapText="1"/>
    </xf>
    <xf numFmtId="166" fontId="2" fillId="0" borderId="8" xfId="1" applyNumberFormat="1" applyFont="1" applyBorder="1" applyAlignment="1">
      <alignment horizontal="left" vertical="top" wrapText="1"/>
    </xf>
    <xf numFmtId="166" fontId="2" fillId="0" borderId="9" xfId="1" applyNumberFormat="1" applyFont="1" applyBorder="1" applyAlignment="1">
      <alignment horizontal="left" vertical="top" wrapText="1"/>
    </xf>
    <xf numFmtId="0" fontId="18" fillId="0" borderId="10" xfId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left" vertical="top" wrapText="1"/>
    </xf>
    <xf numFmtId="49" fontId="2" fillId="0" borderId="2" xfId="1" applyNumberFormat="1" applyFont="1" applyBorder="1" applyAlignment="1">
      <alignment horizontal="left" vertical="top" wrapText="1"/>
    </xf>
    <xf numFmtId="49" fontId="2" fillId="0" borderId="8" xfId="1" applyNumberFormat="1" applyFont="1" applyBorder="1" applyAlignment="1">
      <alignment horizontal="left" vertical="top" wrapText="1"/>
    </xf>
    <xf numFmtId="49" fontId="2" fillId="0" borderId="9" xfId="1" applyNumberFormat="1" applyFont="1" applyBorder="1" applyAlignment="1">
      <alignment horizontal="left" vertical="top" wrapText="1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top" wrapText="1"/>
    </xf>
    <xf numFmtId="0" fontId="2" fillId="0" borderId="0" xfId="3" applyFont="1" applyAlignment="1">
      <alignment horizontal="center" vertical="top" wrapText="1"/>
    </xf>
    <xf numFmtId="0" fontId="2" fillId="0" borderId="7" xfId="3" applyFont="1" applyBorder="1" applyAlignment="1">
      <alignment horizontal="center" wrapText="1"/>
    </xf>
    <xf numFmtId="0" fontId="2" fillId="0" borderId="0" xfId="3" applyFont="1" applyAlignment="1">
      <alignment horizontal="center" wrapText="1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center" wrapText="1"/>
    </xf>
    <xf numFmtId="0" fontId="2" fillId="0" borderId="10" xfId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02"/>
  <sheetViews>
    <sheetView view="pageBreakPreview" zoomScale="90" zoomScaleNormal="55" zoomScaleSheetLayoutView="90" workbookViewId="0">
      <pane xSplit="6" ySplit="7" topLeftCell="G8" activePane="bottomRight" state="frozen"/>
      <selection activeCell="D1" sqref="D1"/>
      <selection pane="topRight" activeCell="F1" sqref="F1"/>
      <selection pane="bottomLeft" activeCell="D8" sqref="D8"/>
      <selection pane="bottomRight" activeCell="E31" sqref="E31"/>
    </sheetView>
  </sheetViews>
  <sheetFormatPr defaultRowHeight="12.75" outlineLevelCol="1"/>
  <cols>
    <col min="1" max="1" width="9.85546875" hidden="1" customWidth="1" outlineLevel="1"/>
    <col min="2" max="2" width="12.28515625" hidden="1" customWidth="1" outlineLevel="1"/>
    <col min="3" max="4" width="12.140625" hidden="1" customWidth="1" outlineLevel="1"/>
    <col min="5" max="5" width="46.7109375" customWidth="1" collapsed="1"/>
    <col min="6" max="6" width="23.7109375" customWidth="1"/>
    <col min="7" max="8" width="17.85546875" customWidth="1"/>
    <col min="9" max="9" width="18" customWidth="1"/>
    <col min="10" max="10" width="17.85546875" customWidth="1"/>
    <col min="11" max="11" width="17.5703125" customWidth="1"/>
    <col min="12" max="12" width="18" customWidth="1"/>
    <col min="13" max="13" width="17.85546875" customWidth="1"/>
    <col min="15" max="15" width="47.28515625" customWidth="1"/>
  </cols>
  <sheetData>
    <row r="1" spans="1:24" s="4" customFormat="1" ht="29.25" customHeight="1">
      <c r="A1" s="1" t="s">
        <v>69</v>
      </c>
      <c r="B1" s="1"/>
      <c r="C1" s="40" t="s">
        <v>5</v>
      </c>
      <c r="D1" s="82"/>
      <c r="E1" s="94" t="s">
        <v>166</v>
      </c>
      <c r="F1" s="94"/>
      <c r="G1" s="94"/>
      <c r="H1" s="94"/>
      <c r="I1" s="94"/>
      <c r="J1" s="94"/>
      <c r="K1" s="94"/>
      <c r="L1" s="94"/>
      <c r="M1" s="94"/>
      <c r="N1" s="5"/>
      <c r="X1" s="30">
        <v>32</v>
      </c>
    </row>
    <row r="2" spans="1:24" s="4" customFormat="1" ht="18.75" customHeight="1">
      <c r="A2" s="2">
        <v>4</v>
      </c>
      <c r="B2" s="2"/>
      <c r="C2" s="41" t="e">
        <f>VLOOKUP(E3,МО!$B$5:$C$59,2,FALSE)</f>
        <v>#N/A</v>
      </c>
      <c r="D2" s="83"/>
      <c r="E2" s="95" t="s">
        <v>70</v>
      </c>
      <c r="F2" s="95"/>
      <c r="G2" s="95"/>
      <c r="H2" s="95"/>
      <c r="I2" s="95"/>
      <c r="J2" s="95"/>
      <c r="K2" s="95"/>
      <c r="L2" s="95"/>
      <c r="M2" s="95"/>
      <c r="N2" s="3"/>
    </row>
    <row r="3" spans="1:24" s="4" customFormat="1" ht="20.25">
      <c r="C3"/>
      <c r="D3"/>
      <c r="E3" s="96" t="s">
        <v>170</v>
      </c>
      <c r="F3" s="96"/>
      <c r="G3" s="96"/>
      <c r="H3" s="96"/>
      <c r="I3" s="96"/>
      <c r="J3" s="96"/>
      <c r="K3" s="96"/>
      <c r="L3" s="96"/>
      <c r="M3" s="96"/>
      <c r="N3" s="6"/>
      <c r="O3" s="21" t="s">
        <v>139</v>
      </c>
    </row>
    <row r="4" spans="1:24" s="4" customFormat="1" ht="27.75" customHeight="1">
      <c r="A4" s="8"/>
      <c r="B4" s="8"/>
      <c r="C4" s="9" t="e">
        <f>IF((COUNTIF(МО!$C$5:$C$13,C2)&gt;0)=TRUE,CONCATENATE(0,C2),C2)</f>
        <v>#N/A</v>
      </c>
      <c r="D4" s="84"/>
      <c r="E4" s="10"/>
      <c r="F4" s="10"/>
      <c r="G4" s="10"/>
      <c r="H4" s="10"/>
      <c r="I4" s="10"/>
      <c r="J4" s="10"/>
      <c r="K4" s="10"/>
      <c r="L4" s="10"/>
      <c r="M4" s="10"/>
      <c r="N4" s="11"/>
      <c r="O4" s="21"/>
    </row>
    <row r="5" spans="1:24" s="4" customFormat="1" ht="15.75">
      <c r="A5" s="8"/>
      <c r="B5" s="8"/>
      <c r="C5" s="12"/>
      <c r="D5" s="12"/>
      <c r="E5" s="10"/>
      <c r="F5" s="10"/>
      <c r="G5" s="10"/>
      <c r="H5" s="10"/>
      <c r="I5" s="10"/>
      <c r="J5" s="10"/>
      <c r="K5" s="10"/>
      <c r="L5" s="10"/>
      <c r="M5" s="13"/>
      <c r="O5" s="78" t="s">
        <v>153</v>
      </c>
      <c r="P5" s="97" t="s">
        <v>162</v>
      </c>
      <c r="Q5" s="97"/>
      <c r="R5" s="97"/>
      <c r="S5" s="97"/>
      <c r="T5" s="97"/>
    </row>
    <row r="6" spans="1:24" ht="15.75" customHeight="1">
      <c r="A6" s="90" t="s">
        <v>66</v>
      </c>
      <c r="B6" s="90" t="s">
        <v>67</v>
      </c>
      <c r="C6" s="100" t="s">
        <v>68</v>
      </c>
      <c r="D6" s="80"/>
      <c r="E6" s="92" t="s">
        <v>0</v>
      </c>
      <c r="F6" s="93" t="s">
        <v>6</v>
      </c>
      <c r="G6" s="14">
        <v>2020</v>
      </c>
      <c r="H6" s="14">
        <v>2021</v>
      </c>
      <c r="I6" s="14">
        <v>2022</v>
      </c>
      <c r="J6" s="14">
        <v>2023</v>
      </c>
      <c r="K6" s="14">
        <v>2024</v>
      </c>
      <c r="L6" s="14">
        <v>2025</v>
      </c>
      <c r="M6" s="14">
        <v>2026</v>
      </c>
      <c r="O6" s="44" t="s">
        <v>154</v>
      </c>
      <c r="P6" s="97" t="s">
        <v>163</v>
      </c>
      <c r="Q6" s="97"/>
      <c r="R6" s="97"/>
      <c r="S6" s="97"/>
      <c r="T6" s="97"/>
    </row>
    <row r="7" spans="1:24" ht="15.75">
      <c r="A7" s="91"/>
      <c r="B7" s="91" t="s">
        <v>4</v>
      </c>
      <c r="C7" s="101" t="s">
        <v>4</v>
      </c>
      <c r="D7" s="81"/>
      <c r="E7" s="92"/>
      <c r="F7" s="93"/>
      <c r="G7" s="14" t="s">
        <v>1</v>
      </c>
      <c r="H7" s="14" t="s">
        <v>1</v>
      </c>
      <c r="I7" s="14" t="s">
        <v>1</v>
      </c>
      <c r="J7" s="14" t="s">
        <v>2</v>
      </c>
      <c r="K7" s="14" t="s">
        <v>3</v>
      </c>
      <c r="L7" s="14" t="s">
        <v>3</v>
      </c>
      <c r="M7" s="14" t="s">
        <v>3</v>
      </c>
      <c r="O7" s="42"/>
      <c r="P7" s="98"/>
      <c r="Q7" s="98"/>
      <c r="R7" s="98"/>
      <c r="S7" s="98"/>
      <c r="T7" s="98"/>
    </row>
    <row r="8" spans="1:24" ht="15.75">
      <c r="A8" s="15">
        <v>400000</v>
      </c>
      <c r="B8" s="15" t="e">
        <f>VALUE(CONCATENATE($A$2,$C$4,C8))</f>
        <v>#N/A</v>
      </c>
      <c r="C8" s="15">
        <v>100000</v>
      </c>
      <c r="D8" s="15"/>
      <c r="E8" s="36" t="s">
        <v>71</v>
      </c>
      <c r="F8" s="37" t="s">
        <v>78</v>
      </c>
      <c r="G8" s="29">
        <v>9.2999999999999999E-2</v>
      </c>
      <c r="H8" s="29">
        <v>111</v>
      </c>
      <c r="I8" s="29">
        <v>84.4</v>
      </c>
      <c r="J8" s="29">
        <v>84.82</v>
      </c>
      <c r="K8" s="29">
        <v>85.415000000000006</v>
      </c>
      <c r="L8" s="29">
        <v>86.611000000000004</v>
      </c>
      <c r="M8" s="29">
        <v>87.91</v>
      </c>
      <c r="O8" s="43"/>
      <c r="P8" s="99"/>
      <c r="Q8" s="99"/>
      <c r="R8" s="99"/>
      <c r="S8" s="99"/>
      <c r="T8" s="99"/>
    </row>
    <row r="9" spans="1:24" ht="31.5">
      <c r="A9" s="15">
        <v>400010</v>
      </c>
      <c r="B9" s="15" t="e">
        <f>VALUE(CONCATENATE($A$2,$C$4,C9))</f>
        <v>#N/A</v>
      </c>
      <c r="C9" s="15">
        <v>200000</v>
      </c>
      <c r="D9" s="15"/>
      <c r="E9" s="32" t="s">
        <v>141</v>
      </c>
      <c r="F9" s="33" t="s">
        <v>79</v>
      </c>
      <c r="G9" s="56"/>
      <c r="H9" s="16">
        <f>ROUND(IF(G8=0,0,H8/G8/IF(H10&lt;&gt;0,H10,100)*10000),1)</f>
        <v>119354.8</v>
      </c>
      <c r="I9" s="16">
        <f t="shared" ref="I9:M9" si="0">ROUND(IF(H8=0,0,I8/H8/IF(I10&lt;&gt;0,I10,100)*10000),1)</f>
        <v>76</v>
      </c>
      <c r="J9" s="16">
        <f t="shared" si="0"/>
        <v>100.5</v>
      </c>
      <c r="K9" s="16">
        <f t="shared" si="0"/>
        <v>100.7</v>
      </c>
      <c r="L9" s="16">
        <f t="shared" si="0"/>
        <v>101.4</v>
      </c>
      <c r="M9" s="16">
        <f t="shared" si="0"/>
        <v>101.5</v>
      </c>
      <c r="O9" s="24"/>
    </row>
    <row r="10" spans="1:24" ht="15.75">
      <c r="A10" s="15">
        <v>400020</v>
      </c>
      <c r="B10" s="15" t="e">
        <f>VALUE(CONCATENATE($A$2,$C$4,C10))</f>
        <v>#N/A</v>
      </c>
      <c r="C10" s="15">
        <v>300000</v>
      </c>
      <c r="D10" s="15"/>
      <c r="E10" s="32" t="s">
        <v>143</v>
      </c>
      <c r="F10" s="33" t="s">
        <v>79</v>
      </c>
      <c r="G10" s="56"/>
      <c r="H10" s="56"/>
      <c r="I10" s="56"/>
      <c r="J10" s="56"/>
      <c r="K10" s="56"/>
      <c r="L10" s="56"/>
      <c r="M10" s="56"/>
      <c r="O10" s="24"/>
    </row>
    <row r="11" spans="1:24" ht="31.5">
      <c r="A11" s="15">
        <v>400030</v>
      </c>
      <c r="B11" s="15" t="e">
        <f t="shared" ref="B11:B23" si="1">VALUE(CONCATENATE($A$2,$C$4,C11))</f>
        <v>#N/A</v>
      </c>
      <c r="C11" s="15">
        <v>400000</v>
      </c>
      <c r="D11" s="15"/>
      <c r="E11" s="36" t="s">
        <v>72</v>
      </c>
      <c r="F11" s="37" t="s">
        <v>78</v>
      </c>
      <c r="G11" s="28">
        <f>G12+G13</f>
        <v>22</v>
      </c>
      <c r="H11" s="28">
        <f t="shared" ref="H11:M11" si="2">H12+H13</f>
        <v>71.899999999999991</v>
      </c>
      <c r="I11" s="28">
        <f t="shared" si="2"/>
        <v>84.4</v>
      </c>
      <c r="J11" s="28">
        <f t="shared" si="2"/>
        <v>59.525000000000006</v>
      </c>
      <c r="K11" s="28">
        <f t="shared" si="2"/>
        <v>63.094999999999999</v>
      </c>
      <c r="L11" s="28">
        <f t="shared" si="2"/>
        <v>67.069999999999993</v>
      </c>
      <c r="M11" s="28">
        <f t="shared" si="2"/>
        <v>71.28</v>
      </c>
      <c r="O11" s="25" t="s">
        <v>83</v>
      </c>
    </row>
    <row r="12" spans="1:24" ht="15.75">
      <c r="A12" s="15">
        <v>400040</v>
      </c>
      <c r="B12" s="15" t="e">
        <f t="shared" si="1"/>
        <v>#N/A</v>
      </c>
      <c r="C12" s="15">
        <v>401000</v>
      </c>
      <c r="D12" s="15"/>
      <c r="E12" s="22" t="s">
        <v>73</v>
      </c>
      <c r="F12" s="23" t="s">
        <v>78</v>
      </c>
      <c r="G12" s="29">
        <v>19.3</v>
      </c>
      <c r="H12" s="29">
        <v>71.099999999999994</v>
      </c>
      <c r="I12" s="29">
        <v>55.5</v>
      </c>
      <c r="J12" s="29">
        <v>58.941000000000003</v>
      </c>
      <c r="K12" s="29">
        <v>62.476999999999997</v>
      </c>
      <c r="L12" s="29">
        <v>66.412999999999997</v>
      </c>
      <c r="M12" s="29">
        <v>70.531000000000006</v>
      </c>
    </row>
    <row r="13" spans="1:24" ht="15.75">
      <c r="A13" s="15">
        <v>400050</v>
      </c>
      <c r="B13" s="15" t="e">
        <f t="shared" si="1"/>
        <v>#N/A</v>
      </c>
      <c r="C13" s="15">
        <v>402000</v>
      </c>
      <c r="D13" s="15"/>
      <c r="E13" s="22" t="s">
        <v>74</v>
      </c>
      <c r="F13" s="23" t="s">
        <v>78</v>
      </c>
      <c r="G13" s="29">
        <f>G14+G16+G17+G21</f>
        <v>2.7</v>
      </c>
      <c r="H13" s="29">
        <f t="shared" ref="H13:M13" si="3">H14+H16+H17+H21</f>
        <v>0.79999999999999993</v>
      </c>
      <c r="I13" s="29">
        <v>28.9</v>
      </c>
      <c r="J13" s="29">
        <f t="shared" si="3"/>
        <v>0.58399999999999996</v>
      </c>
      <c r="K13" s="29">
        <f t="shared" si="3"/>
        <v>0.61799999999999999</v>
      </c>
      <c r="L13" s="29">
        <f t="shared" si="3"/>
        <v>0.65699999999999992</v>
      </c>
      <c r="M13" s="29">
        <f t="shared" si="3"/>
        <v>0.749</v>
      </c>
      <c r="O13" s="25" t="s">
        <v>164</v>
      </c>
    </row>
    <row r="14" spans="1:24" ht="15.75">
      <c r="A14" s="15">
        <v>400060</v>
      </c>
      <c r="B14" s="15" t="e">
        <f t="shared" si="1"/>
        <v>#N/A</v>
      </c>
      <c r="C14" s="15">
        <v>402010</v>
      </c>
      <c r="D14" s="15"/>
      <c r="E14" s="22" t="s">
        <v>145</v>
      </c>
      <c r="F14" s="23" t="s">
        <v>78</v>
      </c>
      <c r="G14" s="29"/>
      <c r="H14" s="29"/>
      <c r="I14" s="29"/>
      <c r="J14" s="29"/>
      <c r="K14" s="29"/>
      <c r="L14" s="29"/>
      <c r="M14" s="29"/>
    </row>
    <row r="15" spans="1:24" ht="15.75">
      <c r="A15" s="15">
        <v>400070</v>
      </c>
      <c r="B15" s="15" t="e">
        <f t="shared" si="1"/>
        <v>#N/A</v>
      </c>
      <c r="C15" s="15">
        <v>402020</v>
      </c>
      <c r="D15" s="15"/>
      <c r="E15" s="22" t="s">
        <v>146</v>
      </c>
      <c r="F15" s="23" t="s">
        <v>78</v>
      </c>
      <c r="G15" s="29"/>
      <c r="H15" s="29"/>
      <c r="I15" s="29"/>
      <c r="J15" s="29"/>
      <c r="K15" s="29"/>
      <c r="L15" s="29"/>
      <c r="M15" s="29"/>
    </row>
    <row r="16" spans="1:24" ht="15.75">
      <c r="A16" s="15">
        <v>400080</v>
      </c>
      <c r="B16" s="15" t="e">
        <f t="shared" si="1"/>
        <v>#N/A</v>
      </c>
      <c r="C16" s="15">
        <v>403000</v>
      </c>
      <c r="D16" s="15"/>
      <c r="E16" s="22" t="s">
        <v>147</v>
      </c>
      <c r="F16" s="23" t="s">
        <v>78</v>
      </c>
      <c r="G16" s="29">
        <v>0</v>
      </c>
      <c r="H16" s="29">
        <v>0</v>
      </c>
      <c r="I16" s="29">
        <v>28.3</v>
      </c>
      <c r="J16" s="29">
        <v>0</v>
      </c>
      <c r="K16" s="29">
        <v>0</v>
      </c>
      <c r="L16" s="29">
        <v>0</v>
      </c>
      <c r="M16" s="29">
        <v>0</v>
      </c>
    </row>
    <row r="17" spans="1:15" ht="18.75" customHeight="1">
      <c r="A17" s="15">
        <v>400090</v>
      </c>
      <c r="B17" s="15" t="e">
        <f t="shared" si="1"/>
        <v>#N/A</v>
      </c>
      <c r="C17" s="15">
        <v>404000</v>
      </c>
      <c r="D17" s="15"/>
      <c r="E17" s="22" t="s">
        <v>148</v>
      </c>
      <c r="F17" s="23" t="s">
        <v>78</v>
      </c>
      <c r="G17" s="28">
        <f t="shared" ref="G17:L17" si="4">G18+G19+G20</f>
        <v>2.7</v>
      </c>
      <c r="H17" s="28">
        <f t="shared" si="4"/>
        <v>0.79999999999999993</v>
      </c>
      <c r="I17" s="28">
        <f t="shared" si="4"/>
        <v>0.55000000000000004</v>
      </c>
      <c r="J17" s="28">
        <f t="shared" si="4"/>
        <v>0.58399999999999996</v>
      </c>
      <c r="K17" s="28">
        <f t="shared" si="4"/>
        <v>0.61799999999999999</v>
      </c>
      <c r="L17" s="28">
        <f t="shared" si="4"/>
        <v>0.65699999999999992</v>
      </c>
      <c r="M17" s="28">
        <f>M18+M19+M20</f>
        <v>0.749</v>
      </c>
      <c r="O17" s="4" t="s">
        <v>82</v>
      </c>
    </row>
    <row r="18" spans="1:15" ht="15.75">
      <c r="A18" s="15">
        <v>400100</v>
      </c>
      <c r="B18" s="15" t="e">
        <f t="shared" si="1"/>
        <v>#N/A</v>
      </c>
      <c r="C18" s="15">
        <v>404010</v>
      </c>
      <c r="D18" s="15"/>
      <c r="E18" s="22" t="s">
        <v>149</v>
      </c>
      <c r="F18" s="23" t="s">
        <v>78</v>
      </c>
      <c r="G18" s="29"/>
      <c r="H18" s="29"/>
      <c r="I18" s="29"/>
      <c r="J18" s="29"/>
      <c r="K18" s="29"/>
      <c r="L18" s="29"/>
      <c r="M18" s="29"/>
    </row>
    <row r="19" spans="1:15" ht="15.75">
      <c r="A19" s="15">
        <v>400110</v>
      </c>
      <c r="B19" s="15" t="e">
        <f t="shared" si="1"/>
        <v>#N/A</v>
      </c>
      <c r="C19" s="15">
        <v>404020</v>
      </c>
      <c r="D19" s="15"/>
      <c r="E19" s="22" t="s">
        <v>150</v>
      </c>
      <c r="F19" s="23" t="s">
        <v>78</v>
      </c>
      <c r="G19" s="29">
        <v>2.5</v>
      </c>
      <c r="H19" s="29">
        <v>0.7</v>
      </c>
      <c r="I19" s="29">
        <v>0.48</v>
      </c>
      <c r="J19" s="29">
        <v>0.51</v>
      </c>
      <c r="K19" s="29">
        <v>0.54</v>
      </c>
      <c r="L19" s="29">
        <v>0.57399999999999995</v>
      </c>
      <c r="M19" s="29">
        <v>0.65800000000000003</v>
      </c>
    </row>
    <row r="20" spans="1:15" ht="15.75">
      <c r="A20" s="15">
        <v>400120</v>
      </c>
      <c r="B20" s="15" t="e">
        <f t="shared" si="1"/>
        <v>#N/A</v>
      </c>
      <c r="C20" s="15">
        <v>404030</v>
      </c>
      <c r="D20" s="15"/>
      <c r="E20" s="22" t="s">
        <v>151</v>
      </c>
      <c r="F20" s="23" t="s">
        <v>78</v>
      </c>
      <c r="G20" s="29">
        <v>0.2</v>
      </c>
      <c r="H20" s="29">
        <v>0.1</v>
      </c>
      <c r="I20" s="29">
        <v>7.0000000000000007E-2</v>
      </c>
      <c r="J20" s="29">
        <v>7.3999999999999996E-2</v>
      </c>
      <c r="K20" s="29">
        <v>7.8E-2</v>
      </c>
      <c r="L20" s="29">
        <v>8.3000000000000004E-2</v>
      </c>
      <c r="M20" s="29">
        <v>9.0999999999999998E-2</v>
      </c>
    </row>
    <row r="21" spans="1:15" ht="15.75">
      <c r="A21" s="15">
        <v>400130</v>
      </c>
      <c r="B21" s="15" t="e">
        <f t="shared" si="1"/>
        <v>#N/A</v>
      </c>
      <c r="C21" s="15">
        <v>405000</v>
      </c>
      <c r="D21" s="15"/>
      <c r="E21" s="22" t="s">
        <v>75</v>
      </c>
      <c r="F21" s="23" t="s">
        <v>78</v>
      </c>
      <c r="G21" s="29"/>
      <c r="H21" s="29"/>
      <c r="I21" s="29"/>
      <c r="J21" s="29"/>
      <c r="K21" s="29"/>
      <c r="L21" s="29"/>
      <c r="M21" s="29"/>
    </row>
    <row r="22" spans="1:15" ht="78.75">
      <c r="A22" s="15">
        <v>400140</v>
      </c>
      <c r="B22" s="15" t="e">
        <f t="shared" si="1"/>
        <v>#N/A</v>
      </c>
      <c r="C22" s="15">
        <v>500000</v>
      </c>
      <c r="D22" s="15"/>
      <c r="E22" s="38" t="s">
        <v>76</v>
      </c>
      <c r="F22" s="37" t="s">
        <v>78</v>
      </c>
      <c r="G22" s="29">
        <f>G8-G18</f>
        <v>9.2999999999999999E-2</v>
      </c>
      <c r="H22" s="29">
        <f t="shared" ref="H22:M22" si="5">H8-H18</f>
        <v>111</v>
      </c>
      <c r="I22" s="29">
        <f t="shared" si="5"/>
        <v>84.4</v>
      </c>
      <c r="J22" s="29">
        <f t="shared" si="5"/>
        <v>84.82</v>
      </c>
      <c r="K22" s="29">
        <f t="shared" si="5"/>
        <v>85.415000000000006</v>
      </c>
      <c r="L22" s="29">
        <f t="shared" si="5"/>
        <v>86.611000000000004</v>
      </c>
      <c r="M22" s="29">
        <f t="shared" si="5"/>
        <v>87.91</v>
      </c>
      <c r="O22" s="31" t="s">
        <v>140</v>
      </c>
    </row>
    <row r="23" spans="1:15" ht="110.25">
      <c r="A23" s="15">
        <v>400150</v>
      </c>
      <c r="B23" s="15" t="e">
        <f t="shared" si="1"/>
        <v>#N/A</v>
      </c>
      <c r="C23" s="15">
        <v>600000</v>
      </c>
      <c r="D23" s="15"/>
      <c r="E23" s="85" t="s">
        <v>142</v>
      </c>
      <c r="F23" s="33" t="s">
        <v>80</v>
      </c>
      <c r="G23" s="16">
        <f>IF(G22=0,0,100)</f>
        <v>100</v>
      </c>
      <c r="H23" s="16">
        <f>IF(G22=0,0,H22/G22/IF(H24&lt;&gt;0,H24,100)*10000)</f>
        <v>119354.83870967742</v>
      </c>
      <c r="I23" s="16">
        <f>IF(G22=0,0,I22/G22/IF(I24&lt;&gt;0,I24,100)*10000)</f>
        <v>90752.688172043025</v>
      </c>
      <c r="J23" s="16">
        <f>IF(G22=0,0,J22/G22/IF(J24&lt;&gt;0,J24,100)*10000)</f>
        <v>91204.301075268799</v>
      </c>
      <c r="K23" s="16">
        <f>IF(G22=0,0,K22/G22/IF(K24&lt;&gt;0,K24,100)*10000)</f>
        <v>91844.086021505384</v>
      </c>
      <c r="L23" s="16">
        <f>IF(G22=0,0,L22/G22/IF(L24&lt;&gt;0,L24,100)*10000)</f>
        <v>93130.107526881737</v>
      </c>
      <c r="M23" s="16">
        <f>IF(G22=0,0,M22/G22/IF(M24&lt;&gt;0,M24,100)*10000)</f>
        <v>94526.881720430116</v>
      </c>
    </row>
    <row r="24" spans="1:15" ht="15.75">
      <c r="A24" s="15">
        <v>400160</v>
      </c>
      <c r="B24" s="15" t="e">
        <f t="shared" ref="B24:B26" si="6">VALUE(CONCATENATE($A$2,$C$4,C24))</f>
        <v>#N/A</v>
      </c>
      <c r="C24" s="15">
        <v>700000</v>
      </c>
      <c r="D24" s="15"/>
      <c r="E24" s="32" t="s">
        <v>144</v>
      </c>
      <c r="F24" s="33" t="s">
        <v>81</v>
      </c>
      <c r="G24" s="16">
        <f>IF(G22=0,0,100)</f>
        <v>100</v>
      </c>
      <c r="H24" s="16">
        <f>IF(H10=0,IF(H22=0,0,100),IF(H22=0,0,H10))</f>
        <v>100</v>
      </c>
      <c r="I24" s="16">
        <f>IF(I10=0,IF(I22=0,0,100),IF(I22=0,0,ROUND(H24*I10/100,1)))</f>
        <v>100</v>
      </c>
      <c r="J24" s="16">
        <f>IF(J10=0,IF(J22=0,0,100),IF(J22=0,0,ROUND(I24*J10/100,1)))</f>
        <v>100</v>
      </c>
      <c r="K24" s="16">
        <f>IF(K10=0,IF(K22=0,0,100),IF(K22=0,0,ROUND(J24*K10/100,1)))</f>
        <v>100</v>
      </c>
      <c r="L24" s="16">
        <f>IF(L10=0,IF(L22=0,0,100),IF(L22=0,0,ROUND(K24*L10/100,1)))</f>
        <v>100</v>
      </c>
      <c r="M24" s="16">
        <f>IF(M10=0,IF(M22=0,0,100),IF(M22=0,0,ROUND(L24*M10/100,1)))</f>
        <v>100</v>
      </c>
    </row>
    <row r="25" spans="1:15" ht="31.5">
      <c r="A25" s="15">
        <v>400170</v>
      </c>
      <c r="B25" s="15" t="e">
        <f t="shared" si="6"/>
        <v>#N/A</v>
      </c>
      <c r="C25" s="15">
        <v>800000</v>
      </c>
      <c r="D25" s="15"/>
      <c r="E25" s="36" t="s">
        <v>77</v>
      </c>
      <c r="F25" s="39" t="s">
        <v>78</v>
      </c>
      <c r="G25" s="29">
        <f>G8-G17</f>
        <v>-2.6070000000000002</v>
      </c>
      <c r="H25" s="29">
        <f t="shared" ref="H25:M25" si="7">H8-H17</f>
        <v>110.2</v>
      </c>
      <c r="I25" s="29">
        <f t="shared" si="7"/>
        <v>83.850000000000009</v>
      </c>
      <c r="J25" s="29">
        <f t="shared" si="7"/>
        <v>84.23599999999999</v>
      </c>
      <c r="K25" s="29">
        <f t="shared" si="7"/>
        <v>84.797000000000011</v>
      </c>
      <c r="L25" s="29">
        <f t="shared" si="7"/>
        <v>85.954000000000008</v>
      </c>
      <c r="M25" s="29">
        <f t="shared" si="7"/>
        <v>87.161000000000001</v>
      </c>
    </row>
    <row r="26" spans="1:15" ht="47.25">
      <c r="A26" s="15">
        <v>400180</v>
      </c>
      <c r="B26" s="15" t="e">
        <f t="shared" si="6"/>
        <v>#N/A</v>
      </c>
      <c r="C26" s="15">
        <v>900000</v>
      </c>
      <c r="D26" s="15"/>
      <c r="E26" s="34" t="s">
        <v>152</v>
      </c>
      <c r="F26" s="35" t="s">
        <v>79</v>
      </c>
      <c r="G26" s="79" t="s">
        <v>138</v>
      </c>
      <c r="H26" s="16">
        <f>ROUND(IF(G25=0,0,H25/G25/IF(H10&lt;&gt;0,H10,100)*10000),1)</f>
        <v>-4227.1000000000004</v>
      </c>
      <c r="I26" s="16">
        <f>ROUND(IF(H25=0,0,I25/H25/IF(I10&lt;&gt;0,I10,100)*10000),1)</f>
        <v>76.099999999999994</v>
      </c>
      <c r="J26" s="16">
        <f t="shared" ref="J26:M26" si="8">ROUND(IF(I25=0,0,J25/I25/IF(J10&lt;&gt;0,J10,100)*10000),1)</f>
        <v>100.5</v>
      </c>
      <c r="K26" s="16">
        <f t="shared" si="8"/>
        <v>100.7</v>
      </c>
      <c r="L26" s="16">
        <f t="shared" si="8"/>
        <v>101.4</v>
      </c>
      <c r="M26" s="16">
        <f t="shared" si="8"/>
        <v>101.4</v>
      </c>
    </row>
    <row r="27" spans="1:15" ht="15">
      <c r="A27" s="15">
        <v>400190</v>
      </c>
      <c r="B27" s="12"/>
      <c r="C27" s="12"/>
      <c r="D27" s="12"/>
      <c r="E27" s="17"/>
      <c r="F27" s="17"/>
      <c r="G27" s="17"/>
      <c r="H27" s="17"/>
      <c r="I27" s="17"/>
      <c r="J27" s="17"/>
      <c r="K27" s="17"/>
      <c r="L27" s="17"/>
      <c r="M27" s="17"/>
    </row>
    <row r="28" spans="1:15" ht="15">
      <c r="A28" s="15">
        <v>400200</v>
      </c>
      <c r="B28" s="12"/>
      <c r="C28" s="12"/>
      <c r="D28" s="12"/>
      <c r="E28" s="18" t="s">
        <v>165</v>
      </c>
      <c r="F28" s="17"/>
      <c r="G28" s="17"/>
      <c r="H28" s="17"/>
      <c r="I28" s="17"/>
      <c r="J28" s="17"/>
      <c r="K28" s="17"/>
      <c r="L28" s="17"/>
      <c r="M28" s="17"/>
    </row>
    <row r="29" spans="1:15" ht="15">
      <c r="A29" s="15">
        <v>400210</v>
      </c>
      <c r="B29" s="12"/>
      <c r="C29" s="12"/>
      <c r="D29" s="12"/>
      <c r="E29" s="18" t="s">
        <v>174</v>
      </c>
      <c r="F29" s="19"/>
      <c r="G29" s="19"/>
      <c r="H29" s="19"/>
      <c r="I29" s="19"/>
      <c r="J29" s="19"/>
      <c r="K29" s="19"/>
      <c r="L29" s="18" t="s">
        <v>176</v>
      </c>
      <c r="M29" s="17"/>
    </row>
    <row r="30" spans="1:15" ht="15">
      <c r="A30" s="15">
        <v>400220</v>
      </c>
      <c r="B30" s="12"/>
      <c r="C30" s="12"/>
      <c r="D30" s="12"/>
      <c r="E30" s="18" t="s">
        <v>179</v>
      </c>
      <c r="F30" s="19"/>
      <c r="G30" s="19"/>
      <c r="H30" s="19"/>
      <c r="I30" s="19"/>
      <c r="J30" s="19"/>
      <c r="K30" s="19"/>
      <c r="L30" s="19"/>
      <c r="M30" s="17"/>
    </row>
    <row r="31" spans="1:15" ht="15">
      <c r="A31" s="15">
        <v>400230</v>
      </c>
      <c r="B31" s="12"/>
      <c r="C31" s="12"/>
      <c r="D31" s="12"/>
      <c r="E31" s="18"/>
      <c r="F31" s="18"/>
      <c r="G31" s="18"/>
      <c r="H31" s="18"/>
      <c r="I31" s="18"/>
      <c r="J31" s="18"/>
      <c r="K31" s="18"/>
      <c r="L31" s="18"/>
      <c r="M31" s="17"/>
    </row>
    <row r="32" spans="1:15" ht="15">
      <c r="A32" s="15">
        <v>400240</v>
      </c>
      <c r="B32" s="12"/>
      <c r="C32" s="12"/>
      <c r="D32" s="12"/>
      <c r="E32" s="18" t="s">
        <v>7</v>
      </c>
      <c r="F32" s="18"/>
      <c r="G32" s="18"/>
      <c r="H32" s="18"/>
      <c r="I32" s="18"/>
      <c r="J32" s="18"/>
      <c r="K32" s="18"/>
      <c r="L32" s="18"/>
      <c r="M32" s="17"/>
    </row>
    <row r="33" spans="1:13" ht="15">
      <c r="A33" s="15">
        <v>400250</v>
      </c>
      <c r="B33" s="12"/>
      <c r="C33" s="12"/>
      <c r="D33" s="12"/>
      <c r="E33" s="18" t="s">
        <v>177</v>
      </c>
      <c r="F33" s="20"/>
      <c r="G33" s="20"/>
      <c r="H33" s="20"/>
      <c r="I33" s="20"/>
      <c r="J33" s="20" t="s">
        <v>8</v>
      </c>
      <c r="K33" s="18" t="s">
        <v>9</v>
      </c>
      <c r="L33" s="18" t="s">
        <v>178</v>
      </c>
      <c r="M33" s="17"/>
    </row>
    <row r="34" spans="1:13">
      <c r="A34" s="12"/>
      <c r="B34" s="12"/>
      <c r="C34" s="12"/>
      <c r="D34" s="12"/>
      <c r="E34" s="17"/>
      <c r="F34" s="17"/>
      <c r="G34" s="17"/>
      <c r="H34" s="17"/>
      <c r="I34" s="17"/>
      <c r="J34" s="17"/>
      <c r="K34" s="17"/>
      <c r="L34" s="17"/>
      <c r="M34" s="17"/>
    </row>
    <row r="35" spans="1:13">
      <c r="A35" s="12"/>
      <c r="B35" s="12"/>
      <c r="C35" s="12"/>
      <c r="D35" s="12"/>
      <c r="E35" s="17"/>
      <c r="F35" s="17"/>
      <c r="G35" s="17"/>
      <c r="H35" s="17"/>
      <c r="I35" s="17"/>
      <c r="J35" s="17"/>
      <c r="K35" s="17"/>
      <c r="L35" s="17"/>
      <c r="M35" s="17"/>
    </row>
    <row r="36" spans="1:13">
      <c r="A36" s="12"/>
      <c r="B36" s="12"/>
      <c r="C36" s="12"/>
      <c r="D36" s="12"/>
      <c r="E36" s="17"/>
      <c r="F36" s="17"/>
      <c r="G36" s="17"/>
      <c r="H36" s="17"/>
      <c r="I36" s="17"/>
      <c r="J36" s="17"/>
      <c r="K36" s="17"/>
      <c r="L36" s="17"/>
      <c r="M36" s="17"/>
    </row>
    <row r="37" spans="1:13">
      <c r="A37" s="12"/>
      <c r="B37" s="12"/>
      <c r="C37" s="12"/>
      <c r="D37" s="12"/>
      <c r="E37" s="17"/>
      <c r="F37" s="17"/>
      <c r="G37" s="17"/>
      <c r="H37" s="17"/>
      <c r="I37" s="17"/>
      <c r="J37" s="17"/>
      <c r="K37" s="17"/>
      <c r="L37" s="17"/>
      <c r="M37" s="17"/>
    </row>
    <row r="38" spans="1:13">
      <c r="A38" s="12"/>
      <c r="B38" s="12"/>
      <c r="C38" s="12"/>
      <c r="D38" s="12"/>
      <c r="E38" s="17"/>
      <c r="F38" s="17"/>
      <c r="G38" s="17"/>
      <c r="H38" s="17"/>
      <c r="I38" s="17"/>
      <c r="J38" s="17"/>
      <c r="K38" s="17"/>
      <c r="L38" s="17"/>
      <c r="M38" s="17"/>
    </row>
    <row r="94" ht="15.75" customHeight="1"/>
    <row r="95" ht="15.75" customHeight="1"/>
    <row r="97" ht="15.75" customHeight="1"/>
    <row r="98" ht="15.75" customHeight="1"/>
    <row r="100" ht="15.75" customHeight="1"/>
    <row r="102" ht="15.75" customHeight="1"/>
  </sheetData>
  <sheetProtection password="CF18" sheet="1" objects="1" scenarios="1" formatCells="0" formatColumns="0" formatRows="0"/>
  <mergeCells count="12">
    <mergeCell ref="P5:T5"/>
    <mergeCell ref="P6:T6"/>
    <mergeCell ref="P7:T7"/>
    <mergeCell ref="P8:T8"/>
    <mergeCell ref="C6:C7"/>
    <mergeCell ref="A6:A7"/>
    <mergeCell ref="E6:E7"/>
    <mergeCell ref="F6:F7"/>
    <mergeCell ref="E1:M1"/>
    <mergeCell ref="E2:M2"/>
    <mergeCell ref="E3:M3"/>
    <mergeCell ref="B6:B7"/>
  </mergeCells>
  <phoneticPr fontId="4" type="noConversion"/>
  <pageMargins left="0.78740157480314965" right="0.59055118110236227" top="0.4" bottom="0.47" header="0.25" footer="0.28999999999999998"/>
  <pageSetup paperSize="9" scale="65" orientation="landscape" r:id="rId1"/>
  <headerFooter alignWithMargins="0"/>
  <extLst xmlns:xr="http://schemas.microsoft.com/office/spreadsheetml/2014/revision"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6F516B5E-212D-4956-8ADD-2470E24C74BA}">
            <x14:iconSet custom="1">
              <x14:cfvo type="percent">
                <xm:f>0</xm:f>
              </x14:cfvo>
              <x14:cfvo type="formula">
                <xm:f>#REF!</xm:f>
              </x14:cfvo>
              <x14:cfvo type="formula" gte="0">
                <xm:f>#REF!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O8</xm:sqref>
        </x14:conditionalFormatting>
        <x14:conditionalFormatting xmlns:xm="http://schemas.microsoft.com/office/excel/2006/main">
          <x14:cfRule type="iconSet" priority="3" id="{45F36900-8228-4EFE-BDB8-A8DC918641E3}">
            <x14:iconSet iconSet="3Symbols2" custom="1">
              <x14:cfvo type="percent">
                <xm:f>0</xm:f>
              </x14:cfvo>
              <x14:cfvo type="formula">
                <xm:f>$G$22</xm:f>
              </x14:cfvo>
              <x14:cfvo type="formula" gte="0">
                <xm:f>$G$22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O11</xm:sqref>
        </x14:conditionalFormatting>
        <x14:conditionalFormatting xmlns:xm="http://schemas.microsoft.com/office/excel/2006/main">
          <x14:cfRule type="iconSet" priority="17" id="{1D006302-222D-4378-9F9B-E6547998A8C6}">
            <x14:iconSet iconSet="3Symbols2" custom="1">
              <x14:cfvo type="percent">
                <xm:f>0</xm:f>
              </x14:cfvo>
              <x14:cfvo type="formula">
                <xm:f>$G$22</xm:f>
              </x14:cfvo>
              <x14:cfvo type="formula" gte="0">
                <xm:f>$G$22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O13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МО!$B$5:$B$59</xm:f>
          </x14:formula1>
          <xm:sqref>E3:M3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H509"/>
  <sheetViews>
    <sheetView tabSelected="1" zoomScale="70" zoomScaleNormal="70" workbookViewId="0">
      <selection activeCell="C153" sqref="C153"/>
    </sheetView>
  </sheetViews>
  <sheetFormatPr defaultRowHeight="12.75"/>
  <cols>
    <col min="1" max="1" width="6" style="17" customWidth="1"/>
    <col min="2" max="2" width="38.85546875" style="17" customWidth="1"/>
    <col min="3" max="3" width="33.140625" style="17" customWidth="1"/>
    <col min="4" max="4" width="21.42578125" style="17" customWidth="1"/>
    <col min="5" max="5" width="21.85546875" style="17" customWidth="1"/>
    <col min="6" max="6" width="16.85546875" style="17" customWidth="1"/>
    <col min="7" max="7" width="19.140625" style="17" customWidth="1"/>
    <col min="8" max="8" width="18.5703125" style="17" customWidth="1"/>
    <col min="9" max="9" width="22.140625" style="17" customWidth="1"/>
    <col min="10" max="10" width="18.5703125" style="17" customWidth="1"/>
    <col min="11" max="86" width="9.140625" style="49"/>
    <col min="87" max="256" width="9.140625" style="17"/>
    <col min="257" max="257" width="6" style="17" customWidth="1"/>
    <col min="258" max="258" width="38.85546875" style="17" customWidth="1"/>
    <col min="259" max="259" width="33.140625" style="17" customWidth="1"/>
    <col min="260" max="260" width="19.42578125" style="17" customWidth="1"/>
    <col min="261" max="261" width="21.85546875" style="17" customWidth="1"/>
    <col min="262" max="262" width="16.85546875" style="17" customWidth="1"/>
    <col min="263" max="263" width="19.140625" style="17" customWidth="1"/>
    <col min="264" max="264" width="18.5703125" style="17" customWidth="1"/>
    <col min="265" max="265" width="16.140625" style="17" customWidth="1"/>
    <col min="266" max="266" width="18.5703125" style="17" customWidth="1"/>
    <col min="267" max="512" width="9.140625" style="17"/>
    <col min="513" max="513" width="6" style="17" customWidth="1"/>
    <col min="514" max="514" width="38.85546875" style="17" customWidth="1"/>
    <col min="515" max="515" width="33.140625" style="17" customWidth="1"/>
    <col min="516" max="516" width="19.42578125" style="17" customWidth="1"/>
    <col min="517" max="517" width="21.85546875" style="17" customWidth="1"/>
    <col min="518" max="518" width="16.85546875" style="17" customWidth="1"/>
    <col min="519" max="519" width="19.140625" style="17" customWidth="1"/>
    <col min="520" max="520" width="18.5703125" style="17" customWidth="1"/>
    <col min="521" max="521" width="16.140625" style="17" customWidth="1"/>
    <col min="522" max="522" width="18.5703125" style="17" customWidth="1"/>
    <col min="523" max="768" width="9.140625" style="17"/>
    <col min="769" max="769" width="6" style="17" customWidth="1"/>
    <col min="770" max="770" width="38.85546875" style="17" customWidth="1"/>
    <col min="771" max="771" width="33.140625" style="17" customWidth="1"/>
    <col min="772" max="772" width="19.42578125" style="17" customWidth="1"/>
    <col min="773" max="773" width="21.85546875" style="17" customWidth="1"/>
    <col min="774" max="774" width="16.85546875" style="17" customWidth="1"/>
    <col min="775" max="775" width="19.140625" style="17" customWidth="1"/>
    <col min="776" max="776" width="18.5703125" style="17" customWidth="1"/>
    <col min="777" max="777" width="16.140625" style="17" customWidth="1"/>
    <col min="778" max="778" width="18.5703125" style="17" customWidth="1"/>
    <col min="779" max="1024" width="9.140625" style="17"/>
    <col min="1025" max="1025" width="6" style="17" customWidth="1"/>
    <col min="1026" max="1026" width="38.85546875" style="17" customWidth="1"/>
    <col min="1027" max="1027" width="33.140625" style="17" customWidth="1"/>
    <col min="1028" max="1028" width="19.42578125" style="17" customWidth="1"/>
    <col min="1029" max="1029" width="21.85546875" style="17" customWidth="1"/>
    <col min="1030" max="1030" width="16.85546875" style="17" customWidth="1"/>
    <col min="1031" max="1031" width="19.140625" style="17" customWidth="1"/>
    <col min="1032" max="1032" width="18.5703125" style="17" customWidth="1"/>
    <col min="1033" max="1033" width="16.140625" style="17" customWidth="1"/>
    <col min="1034" max="1034" width="18.5703125" style="17" customWidth="1"/>
    <col min="1035" max="1280" width="9.140625" style="17"/>
    <col min="1281" max="1281" width="6" style="17" customWidth="1"/>
    <col min="1282" max="1282" width="38.85546875" style="17" customWidth="1"/>
    <col min="1283" max="1283" width="33.140625" style="17" customWidth="1"/>
    <col min="1284" max="1284" width="19.42578125" style="17" customWidth="1"/>
    <col min="1285" max="1285" width="21.85546875" style="17" customWidth="1"/>
    <col min="1286" max="1286" width="16.85546875" style="17" customWidth="1"/>
    <col min="1287" max="1287" width="19.140625" style="17" customWidth="1"/>
    <col min="1288" max="1288" width="18.5703125" style="17" customWidth="1"/>
    <col min="1289" max="1289" width="16.140625" style="17" customWidth="1"/>
    <col min="1290" max="1290" width="18.5703125" style="17" customWidth="1"/>
    <col min="1291" max="1536" width="9.140625" style="17"/>
    <col min="1537" max="1537" width="6" style="17" customWidth="1"/>
    <col min="1538" max="1538" width="38.85546875" style="17" customWidth="1"/>
    <col min="1539" max="1539" width="33.140625" style="17" customWidth="1"/>
    <col min="1540" max="1540" width="19.42578125" style="17" customWidth="1"/>
    <col min="1541" max="1541" width="21.85546875" style="17" customWidth="1"/>
    <col min="1542" max="1542" width="16.85546875" style="17" customWidth="1"/>
    <col min="1543" max="1543" width="19.140625" style="17" customWidth="1"/>
    <col min="1544" max="1544" width="18.5703125" style="17" customWidth="1"/>
    <col min="1545" max="1545" width="16.140625" style="17" customWidth="1"/>
    <col min="1546" max="1546" width="18.5703125" style="17" customWidth="1"/>
    <col min="1547" max="1792" width="9.140625" style="17"/>
    <col min="1793" max="1793" width="6" style="17" customWidth="1"/>
    <col min="1794" max="1794" width="38.85546875" style="17" customWidth="1"/>
    <col min="1795" max="1795" width="33.140625" style="17" customWidth="1"/>
    <col min="1796" max="1796" width="19.42578125" style="17" customWidth="1"/>
    <col min="1797" max="1797" width="21.85546875" style="17" customWidth="1"/>
    <col min="1798" max="1798" width="16.85546875" style="17" customWidth="1"/>
    <col min="1799" max="1799" width="19.140625" style="17" customWidth="1"/>
    <col min="1800" max="1800" width="18.5703125" style="17" customWidth="1"/>
    <col min="1801" max="1801" width="16.140625" style="17" customWidth="1"/>
    <col min="1802" max="1802" width="18.5703125" style="17" customWidth="1"/>
    <col min="1803" max="2048" width="9.140625" style="17"/>
    <col min="2049" max="2049" width="6" style="17" customWidth="1"/>
    <col min="2050" max="2050" width="38.85546875" style="17" customWidth="1"/>
    <col min="2051" max="2051" width="33.140625" style="17" customWidth="1"/>
    <col min="2052" max="2052" width="19.42578125" style="17" customWidth="1"/>
    <col min="2053" max="2053" width="21.85546875" style="17" customWidth="1"/>
    <col min="2054" max="2054" width="16.85546875" style="17" customWidth="1"/>
    <col min="2055" max="2055" width="19.140625" style="17" customWidth="1"/>
    <col min="2056" max="2056" width="18.5703125" style="17" customWidth="1"/>
    <col min="2057" max="2057" width="16.140625" style="17" customWidth="1"/>
    <col min="2058" max="2058" width="18.5703125" style="17" customWidth="1"/>
    <col min="2059" max="2304" width="9.140625" style="17"/>
    <col min="2305" max="2305" width="6" style="17" customWidth="1"/>
    <col min="2306" max="2306" width="38.85546875" style="17" customWidth="1"/>
    <col min="2307" max="2307" width="33.140625" style="17" customWidth="1"/>
    <col min="2308" max="2308" width="19.42578125" style="17" customWidth="1"/>
    <col min="2309" max="2309" width="21.85546875" style="17" customWidth="1"/>
    <col min="2310" max="2310" width="16.85546875" style="17" customWidth="1"/>
    <col min="2311" max="2311" width="19.140625" style="17" customWidth="1"/>
    <col min="2312" max="2312" width="18.5703125" style="17" customWidth="1"/>
    <col min="2313" max="2313" width="16.140625" style="17" customWidth="1"/>
    <col min="2314" max="2314" width="18.5703125" style="17" customWidth="1"/>
    <col min="2315" max="2560" width="9.140625" style="17"/>
    <col min="2561" max="2561" width="6" style="17" customWidth="1"/>
    <col min="2562" max="2562" width="38.85546875" style="17" customWidth="1"/>
    <col min="2563" max="2563" width="33.140625" style="17" customWidth="1"/>
    <col min="2564" max="2564" width="19.42578125" style="17" customWidth="1"/>
    <col min="2565" max="2565" width="21.85546875" style="17" customWidth="1"/>
    <col min="2566" max="2566" width="16.85546875" style="17" customWidth="1"/>
    <col min="2567" max="2567" width="19.140625" style="17" customWidth="1"/>
    <col min="2568" max="2568" width="18.5703125" style="17" customWidth="1"/>
    <col min="2569" max="2569" width="16.140625" style="17" customWidth="1"/>
    <col min="2570" max="2570" width="18.5703125" style="17" customWidth="1"/>
    <col min="2571" max="2816" width="9.140625" style="17"/>
    <col min="2817" max="2817" width="6" style="17" customWidth="1"/>
    <col min="2818" max="2818" width="38.85546875" style="17" customWidth="1"/>
    <col min="2819" max="2819" width="33.140625" style="17" customWidth="1"/>
    <col min="2820" max="2820" width="19.42578125" style="17" customWidth="1"/>
    <col min="2821" max="2821" width="21.85546875" style="17" customWidth="1"/>
    <col min="2822" max="2822" width="16.85546875" style="17" customWidth="1"/>
    <col min="2823" max="2823" width="19.140625" style="17" customWidth="1"/>
    <col min="2824" max="2824" width="18.5703125" style="17" customWidth="1"/>
    <col min="2825" max="2825" width="16.140625" style="17" customWidth="1"/>
    <col min="2826" max="2826" width="18.5703125" style="17" customWidth="1"/>
    <col min="2827" max="3072" width="9.140625" style="17"/>
    <col min="3073" max="3073" width="6" style="17" customWidth="1"/>
    <col min="3074" max="3074" width="38.85546875" style="17" customWidth="1"/>
    <col min="3075" max="3075" width="33.140625" style="17" customWidth="1"/>
    <col min="3076" max="3076" width="19.42578125" style="17" customWidth="1"/>
    <col min="3077" max="3077" width="21.85546875" style="17" customWidth="1"/>
    <col min="3078" max="3078" width="16.85546875" style="17" customWidth="1"/>
    <col min="3079" max="3079" width="19.140625" style="17" customWidth="1"/>
    <col min="3080" max="3080" width="18.5703125" style="17" customWidth="1"/>
    <col min="3081" max="3081" width="16.140625" style="17" customWidth="1"/>
    <col min="3082" max="3082" width="18.5703125" style="17" customWidth="1"/>
    <col min="3083" max="3328" width="9.140625" style="17"/>
    <col min="3329" max="3329" width="6" style="17" customWidth="1"/>
    <col min="3330" max="3330" width="38.85546875" style="17" customWidth="1"/>
    <col min="3331" max="3331" width="33.140625" style="17" customWidth="1"/>
    <col min="3332" max="3332" width="19.42578125" style="17" customWidth="1"/>
    <col min="3333" max="3333" width="21.85546875" style="17" customWidth="1"/>
    <col min="3334" max="3334" width="16.85546875" style="17" customWidth="1"/>
    <col min="3335" max="3335" width="19.140625" style="17" customWidth="1"/>
    <col min="3336" max="3336" width="18.5703125" style="17" customWidth="1"/>
    <col min="3337" max="3337" width="16.140625" style="17" customWidth="1"/>
    <col min="3338" max="3338" width="18.5703125" style="17" customWidth="1"/>
    <col min="3339" max="3584" width="9.140625" style="17"/>
    <col min="3585" max="3585" width="6" style="17" customWidth="1"/>
    <col min="3586" max="3586" width="38.85546875" style="17" customWidth="1"/>
    <col min="3587" max="3587" width="33.140625" style="17" customWidth="1"/>
    <col min="3588" max="3588" width="19.42578125" style="17" customWidth="1"/>
    <col min="3589" max="3589" width="21.85546875" style="17" customWidth="1"/>
    <col min="3590" max="3590" width="16.85546875" style="17" customWidth="1"/>
    <col min="3591" max="3591" width="19.140625" style="17" customWidth="1"/>
    <col min="3592" max="3592" width="18.5703125" style="17" customWidth="1"/>
    <col min="3593" max="3593" width="16.140625" style="17" customWidth="1"/>
    <col min="3594" max="3594" width="18.5703125" style="17" customWidth="1"/>
    <col min="3595" max="3840" width="9.140625" style="17"/>
    <col min="3841" max="3841" width="6" style="17" customWidth="1"/>
    <col min="3842" max="3842" width="38.85546875" style="17" customWidth="1"/>
    <col min="3843" max="3843" width="33.140625" style="17" customWidth="1"/>
    <col min="3844" max="3844" width="19.42578125" style="17" customWidth="1"/>
    <col min="3845" max="3845" width="21.85546875" style="17" customWidth="1"/>
    <col min="3846" max="3846" width="16.85546875" style="17" customWidth="1"/>
    <col min="3847" max="3847" width="19.140625" style="17" customWidth="1"/>
    <col min="3848" max="3848" width="18.5703125" style="17" customWidth="1"/>
    <col min="3849" max="3849" width="16.140625" style="17" customWidth="1"/>
    <col min="3850" max="3850" width="18.5703125" style="17" customWidth="1"/>
    <col min="3851" max="4096" width="9.140625" style="17"/>
    <col min="4097" max="4097" width="6" style="17" customWidth="1"/>
    <col min="4098" max="4098" width="38.85546875" style="17" customWidth="1"/>
    <col min="4099" max="4099" width="33.140625" style="17" customWidth="1"/>
    <col min="4100" max="4100" width="19.42578125" style="17" customWidth="1"/>
    <col min="4101" max="4101" width="21.85546875" style="17" customWidth="1"/>
    <col min="4102" max="4102" width="16.85546875" style="17" customWidth="1"/>
    <col min="4103" max="4103" width="19.140625" style="17" customWidth="1"/>
    <col min="4104" max="4104" width="18.5703125" style="17" customWidth="1"/>
    <col min="4105" max="4105" width="16.140625" style="17" customWidth="1"/>
    <col min="4106" max="4106" width="18.5703125" style="17" customWidth="1"/>
    <col min="4107" max="4352" width="9.140625" style="17"/>
    <col min="4353" max="4353" width="6" style="17" customWidth="1"/>
    <col min="4354" max="4354" width="38.85546875" style="17" customWidth="1"/>
    <col min="4355" max="4355" width="33.140625" style="17" customWidth="1"/>
    <col min="4356" max="4356" width="19.42578125" style="17" customWidth="1"/>
    <col min="4357" max="4357" width="21.85546875" style="17" customWidth="1"/>
    <col min="4358" max="4358" width="16.85546875" style="17" customWidth="1"/>
    <col min="4359" max="4359" width="19.140625" style="17" customWidth="1"/>
    <col min="4360" max="4360" width="18.5703125" style="17" customWidth="1"/>
    <col min="4361" max="4361" width="16.140625" style="17" customWidth="1"/>
    <col min="4362" max="4362" width="18.5703125" style="17" customWidth="1"/>
    <col min="4363" max="4608" width="9.140625" style="17"/>
    <col min="4609" max="4609" width="6" style="17" customWidth="1"/>
    <col min="4610" max="4610" width="38.85546875" style="17" customWidth="1"/>
    <col min="4611" max="4611" width="33.140625" style="17" customWidth="1"/>
    <col min="4612" max="4612" width="19.42578125" style="17" customWidth="1"/>
    <col min="4613" max="4613" width="21.85546875" style="17" customWidth="1"/>
    <col min="4614" max="4614" width="16.85546875" style="17" customWidth="1"/>
    <col min="4615" max="4615" width="19.140625" style="17" customWidth="1"/>
    <col min="4616" max="4616" width="18.5703125" style="17" customWidth="1"/>
    <col min="4617" max="4617" width="16.140625" style="17" customWidth="1"/>
    <col min="4618" max="4618" width="18.5703125" style="17" customWidth="1"/>
    <col min="4619" max="4864" width="9.140625" style="17"/>
    <col min="4865" max="4865" width="6" style="17" customWidth="1"/>
    <col min="4866" max="4866" width="38.85546875" style="17" customWidth="1"/>
    <col min="4867" max="4867" width="33.140625" style="17" customWidth="1"/>
    <col min="4868" max="4868" width="19.42578125" style="17" customWidth="1"/>
    <col min="4869" max="4869" width="21.85546875" style="17" customWidth="1"/>
    <col min="4870" max="4870" width="16.85546875" style="17" customWidth="1"/>
    <col min="4871" max="4871" width="19.140625" style="17" customWidth="1"/>
    <col min="4872" max="4872" width="18.5703125" style="17" customWidth="1"/>
    <col min="4873" max="4873" width="16.140625" style="17" customWidth="1"/>
    <col min="4874" max="4874" width="18.5703125" style="17" customWidth="1"/>
    <col min="4875" max="5120" width="9.140625" style="17"/>
    <col min="5121" max="5121" width="6" style="17" customWidth="1"/>
    <col min="5122" max="5122" width="38.85546875" style="17" customWidth="1"/>
    <col min="5123" max="5123" width="33.140625" style="17" customWidth="1"/>
    <col min="5124" max="5124" width="19.42578125" style="17" customWidth="1"/>
    <col min="5125" max="5125" width="21.85546875" style="17" customWidth="1"/>
    <col min="5126" max="5126" width="16.85546875" style="17" customWidth="1"/>
    <col min="5127" max="5127" width="19.140625" style="17" customWidth="1"/>
    <col min="5128" max="5128" width="18.5703125" style="17" customWidth="1"/>
    <col min="5129" max="5129" width="16.140625" style="17" customWidth="1"/>
    <col min="5130" max="5130" width="18.5703125" style="17" customWidth="1"/>
    <col min="5131" max="5376" width="9.140625" style="17"/>
    <col min="5377" max="5377" width="6" style="17" customWidth="1"/>
    <col min="5378" max="5378" width="38.85546875" style="17" customWidth="1"/>
    <col min="5379" max="5379" width="33.140625" style="17" customWidth="1"/>
    <col min="5380" max="5380" width="19.42578125" style="17" customWidth="1"/>
    <col min="5381" max="5381" width="21.85546875" style="17" customWidth="1"/>
    <col min="5382" max="5382" width="16.85546875" style="17" customWidth="1"/>
    <col min="5383" max="5383" width="19.140625" style="17" customWidth="1"/>
    <col min="5384" max="5384" width="18.5703125" style="17" customWidth="1"/>
    <col min="5385" max="5385" width="16.140625" style="17" customWidth="1"/>
    <col min="5386" max="5386" width="18.5703125" style="17" customWidth="1"/>
    <col min="5387" max="5632" width="9.140625" style="17"/>
    <col min="5633" max="5633" width="6" style="17" customWidth="1"/>
    <col min="5634" max="5634" width="38.85546875" style="17" customWidth="1"/>
    <col min="5635" max="5635" width="33.140625" style="17" customWidth="1"/>
    <col min="5636" max="5636" width="19.42578125" style="17" customWidth="1"/>
    <col min="5637" max="5637" width="21.85546875" style="17" customWidth="1"/>
    <col min="5638" max="5638" width="16.85546875" style="17" customWidth="1"/>
    <col min="5639" max="5639" width="19.140625" style="17" customWidth="1"/>
    <col min="5640" max="5640" width="18.5703125" style="17" customWidth="1"/>
    <col min="5641" max="5641" width="16.140625" style="17" customWidth="1"/>
    <col min="5642" max="5642" width="18.5703125" style="17" customWidth="1"/>
    <col min="5643" max="5888" width="9.140625" style="17"/>
    <col min="5889" max="5889" width="6" style="17" customWidth="1"/>
    <col min="5890" max="5890" width="38.85546875" style="17" customWidth="1"/>
    <col min="5891" max="5891" width="33.140625" style="17" customWidth="1"/>
    <col min="5892" max="5892" width="19.42578125" style="17" customWidth="1"/>
    <col min="5893" max="5893" width="21.85546875" style="17" customWidth="1"/>
    <col min="5894" max="5894" width="16.85546875" style="17" customWidth="1"/>
    <col min="5895" max="5895" width="19.140625" style="17" customWidth="1"/>
    <col min="5896" max="5896" width="18.5703125" style="17" customWidth="1"/>
    <col min="5897" max="5897" width="16.140625" style="17" customWidth="1"/>
    <col min="5898" max="5898" width="18.5703125" style="17" customWidth="1"/>
    <col min="5899" max="6144" width="9.140625" style="17"/>
    <col min="6145" max="6145" width="6" style="17" customWidth="1"/>
    <col min="6146" max="6146" width="38.85546875" style="17" customWidth="1"/>
    <col min="6147" max="6147" width="33.140625" style="17" customWidth="1"/>
    <col min="6148" max="6148" width="19.42578125" style="17" customWidth="1"/>
    <col min="6149" max="6149" width="21.85546875" style="17" customWidth="1"/>
    <col min="6150" max="6150" width="16.85546875" style="17" customWidth="1"/>
    <col min="6151" max="6151" width="19.140625" style="17" customWidth="1"/>
    <col min="6152" max="6152" width="18.5703125" style="17" customWidth="1"/>
    <col min="6153" max="6153" width="16.140625" style="17" customWidth="1"/>
    <col min="6154" max="6154" width="18.5703125" style="17" customWidth="1"/>
    <col min="6155" max="6400" width="9.140625" style="17"/>
    <col min="6401" max="6401" width="6" style="17" customWidth="1"/>
    <col min="6402" max="6402" width="38.85546875" style="17" customWidth="1"/>
    <col min="6403" max="6403" width="33.140625" style="17" customWidth="1"/>
    <col min="6404" max="6404" width="19.42578125" style="17" customWidth="1"/>
    <col min="6405" max="6405" width="21.85546875" style="17" customWidth="1"/>
    <col min="6406" max="6406" width="16.85546875" style="17" customWidth="1"/>
    <col min="6407" max="6407" width="19.140625" style="17" customWidth="1"/>
    <col min="6408" max="6408" width="18.5703125" style="17" customWidth="1"/>
    <col min="6409" max="6409" width="16.140625" style="17" customWidth="1"/>
    <col min="6410" max="6410" width="18.5703125" style="17" customWidth="1"/>
    <col min="6411" max="6656" width="9.140625" style="17"/>
    <col min="6657" max="6657" width="6" style="17" customWidth="1"/>
    <col min="6658" max="6658" width="38.85546875" style="17" customWidth="1"/>
    <col min="6659" max="6659" width="33.140625" style="17" customWidth="1"/>
    <col min="6660" max="6660" width="19.42578125" style="17" customWidth="1"/>
    <col min="6661" max="6661" width="21.85546875" style="17" customWidth="1"/>
    <col min="6662" max="6662" width="16.85546875" style="17" customWidth="1"/>
    <col min="6663" max="6663" width="19.140625" style="17" customWidth="1"/>
    <col min="6664" max="6664" width="18.5703125" style="17" customWidth="1"/>
    <col min="6665" max="6665" width="16.140625" style="17" customWidth="1"/>
    <col min="6666" max="6666" width="18.5703125" style="17" customWidth="1"/>
    <col min="6667" max="6912" width="9.140625" style="17"/>
    <col min="6913" max="6913" width="6" style="17" customWidth="1"/>
    <col min="6914" max="6914" width="38.85546875" style="17" customWidth="1"/>
    <col min="6915" max="6915" width="33.140625" style="17" customWidth="1"/>
    <col min="6916" max="6916" width="19.42578125" style="17" customWidth="1"/>
    <col min="6917" max="6917" width="21.85546875" style="17" customWidth="1"/>
    <col min="6918" max="6918" width="16.85546875" style="17" customWidth="1"/>
    <col min="6919" max="6919" width="19.140625" style="17" customWidth="1"/>
    <col min="6920" max="6920" width="18.5703125" style="17" customWidth="1"/>
    <col min="6921" max="6921" width="16.140625" style="17" customWidth="1"/>
    <col min="6922" max="6922" width="18.5703125" style="17" customWidth="1"/>
    <col min="6923" max="7168" width="9.140625" style="17"/>
    <col min="7169" max="7169" width="6" style="17" customWidth="1"/>
    <col min="7170" max="7170" width="38.85546875" style="17" customWidth="1"/>
    <col min="7171" max="7171" width="33.140625" style="17" customWidth="1"/>
    <col min="7172" max="7172" width="19.42578125" style="17" customWidth="1"/>
    <col min="7173" max="7173" width="21.85546875" style="17" customWidth="1"/>
    <col min="7174" max="7174" width="16.85546875" style="17" customWidth="1"/>
    <col min="7175" max="7175" width="19.140625" style="17" customWidth="1"/>
    <col min="7176" max="7176" width="18.5703125" style="17" customWidth="1"/>
    <col min="7177" max="7177" width="16.140625" style="17" customWidth="1"/>
    <col min="7178" max="7178" width="18.5703125" style="17" customWidth="1"/>
    <col min="7179" max="7424" width="9.140625" style="17"/>
    <col min="7425" max="7425" width="6" style="17" customWidth="1"/>
    <col min="7426" max="7426" width="38.85546875" style="17" customWidth="1"/>
    <col min="7427" max="7427" width="33.140625" style="17" customWidth="1"/>
    <col min="7428" max="7428" width="19.42578125" style="17" customWidth="1"/>
    <col min="7429" max="7429" width="21.85546875" style="17" customWidth="1"/>
    <col min="7430" max="7430" width="16.85546875" style="17" customWidth="1"/>
    <col min="7431" max="7431" width="19.140625" style="17" customWidth="1"/>
    <col min="7432" max="7432" width="18.5703125" style="17" customWidth="1"/>
    <col min="7433" max="7433" width="16.140625" style="17" customWidth="1"/>
    <col min="7434" max="7434" width="18.5703125" style="17" customWidth="1"/>
    <col min="7435" max="7680" width="9.140625" style="17"/>
    <col min="7681" max="7681" width="6" style="17" customWidth="1"/>
    <col min="7682" max="7682" width="38.85546875" style="17" customWidth="1"/>
    <col min="7683" max="7683" width="33.140625" style="17" customWidth="1"/>
    <col min="7684" max="7684" width="19.42578125" style="17" customWidth="1"/>
    <col min="7685" max="7685" width="21.85546875" style="17" customWidth="1"/>
    <col min="7686" max="7686" width="16.85546875" style="17" customWidth="1"/>
    <col min="7687" max="7687" width="19.140625" style="17" customWidth="1"/>
    <col min="7688" max="7688" width="18.5703125" style="17" customWidth="1"/>
    <col min="7689" max="7689" width="16.140625" style="17" customWidth="1"/>
    <col min="7690" max="7690" width="18.5703125" style="17" customWidth="1"/>
    <col min="7691" max="7936" width="9.140625" style="17"/>
    <col min="7937" max="7937" width="6" style="17" customWidth="1"/>
    <col min="7938" max="7938" width="38.85546875" style="17" customWidth="1"/>
    <col min="7939" max="7939" width="33.140625" style="17" customWidth="1"/>
    <col min="7940" max="7940" width="19.42578125" style="17" customWidth="1"/>
    <col min="7941" max="7941" width="21.85546875" style="17" customWidth="1"/>
    <col min="7942" max="7942" width="16.85546875" style="17" customWidth="1"/>
    <col min="7943" max="7943" width="19.140625" style="17" customWidth="1"/>
    <col min="7944" max="7944" width="18.5703125" style="17" customWidth="1"/>
    <col min="7945" max="7945" width="16.140625" style="17" customWidth="1"/>
    <col min="7946" max="7946" width="18.5703125" style="17" customWidth="1"/>
    <col min="7947" max="8192" width="9.140625" style="17"/>
    <col min="8193" max="8193" width="6" style="17" customWidth="1"/>
    <col min="8194" max="8194" width="38.85546875" style="17" customWidth="1"/>
    <col min="8195" max="8195" width="33.140625" style="17" customWidth="1"/>
    <col min="8196" max="8196" width="19.42578125" style="17" customWidth="1"/>
    <col min="8197" max="8197" width="21.85546875" style="17" customWidth="1"/>
    <col min="8198" max="8198" width="16.85546875" style="17" customWidth="1"/>
    <col min="8199" max="8199" width="19.140625" style="17" customWidth="1"/>
    <col min="8200" max="8200" width="18.5703125" style="17" customWidth="1"/>
    <col min="8201" max="8201" width="16.140625" style="17" customWidth="1"/>
    <col min="8202" max="8202" width="18.5703125" style="17" customWidth="1"/>
    <col min="8203" max="8448" width="9.140625" style="17"/>
    <col min="8449" max="8449" width="6" style="17" customWidth="1"/>
    <col min="8450" max="8450" width="38.85546875" style="17" customWidth="1"/>
    <col min="8451" max="8451" width="33.140625" style="17" customWidth="1"/>
    <col min="8452" max="8452" width="19.42578125" style="17" customWidth="1"/>
    <col min="8453" max="8453" width="21.85546875" style="17" customWidth="1"/>
    <col min="8454" max="8454" width="16.85546875" style="17" customWidth="1"/>
    <col min="8455" max="8455" width="19.140625" style="17" customWidth="1"/>
    <col min="8456" max="8456" width="18.5703125" style="17" customWidth="1"/>
    <col min="8457" max="8457" width="16.140625" style="17" customWidth="1"/>
    <col min="8458" max="8458" width="18.5703125" style="17" customWidth="1"/>
    <col min="8459" max="8704" width="9.140625" style="17"/>
    <col min="8705" max="8705" width="6" style="17" customWidth="1"/>
    <col min="8706" max="8706" width="38.85546875" style="17" customWidth="1"/>
    <col min="8707" max="8707" width="33.140625" style="17" customWidth="1"/>
    <col min="8708" max="8708" width="19.42578125" style="17" customWidth="1"/>
    <col min="8709" max="8709" width="21.85546875" style="17" customWidth="1"/>
    <col min="8710" max="8710" width="16.85546875" style="17" customWidth="1"/>
    <col min="8711" max="8711" width="19.140625" style="17" customWidth="1"/>
    <col min="8712" max="8712" width="18.5703125" style="17" customWidth="1"/>
    <col min="8713" max="8713" width="16.140625" style="17" customWidth="1"/>
    <col min="8714" max="8714" width="18.5703125" style="17" customWidth="1"/>
    <col min="8715" max="8960" width="9.140625" style="17"/>
    <col min="8961" max="8961" width="6" style="17" customWidth="1"/>
    <col min="8962" max="8962" width="38.85546875" style="17" customWidth="1"/>
    <col min="8963" max="8963" width="33.140625" style="17" customWidth="1"/>
    <col min="8964" max="8964" width="19.42578125" style="17" customWidth="1"/>
    <col min="8965" max="8965" width="21.85546875" style="17" customWidth="1"/>
    <col min="8966" max="8966" width="16.85546875" style="17" customWidth="1"/>
    <col min="8967" max="8967" width="19.140625" style="17" customWidth="1"/>
    <col min="8968" max="8968" width="18.5703125" style="17" customWidth="1"/>
    <col min="8969" max="8969" width="16.140625" style="17" customWidth="1"/>
    <col min="8970" max="8970" width="18.5703125" style="17" customWidth="1"/>
    <col min="8971" max="9216" width="9.140625" style="17"/>
    <col min="9217" max="9217" width="6" style="17" customWidth="1"/>
    <col min="9218" max="9218" width="38.85546875" style="17" customWidth="1"/>
    <col min="9219" max="9219" width="33.140625" style="17" customWidth="1"/>
    <col min="9220" max="9220" width="19.42578125" style="17" customWidth="1"/>
    <col min="9221" max="9221" width="21.85546875" style="17" customWidth="1"/>
    <col min="9222" max="9222" width="16.85546875" style="17" customWidth="1"/>
    <col min="9223" max="9223" width="19.140625" style="17" customWidth="1"/>
    <col min="9224" max="9224" width="18.5703125" style="17" customWidth="1"/>
    <col min="9225" max="9225" width="16.140625" style="17" customWidth="1"/>
    <col min="9226" max="9226" width="18.5703125" style="17" customWidth="1"/>
    <col min="9227" max="9472" width="9.140625" style="17"/>
    <col min="9473" max="9473" width="6" style="17" customWidth="1"/>
    <col min="9474" max="9474" width="38.85546875" style="17" customWidth="1"/>
    <col min="9475" max="9475" width="33.140625" style="17" customWidth="1"/>
    <col min="9476" max="9476" width="19.42578125" style="17" customWidth="1"/>
    <col min="9477" max="9477" width="21.85546875" style="17" customWidth="1"/>
    <col min="9478" max="9478" width="16.85546875" style="17" customWidth="1"/>
    <col min="9479" max="9479" width="19.140625" style="17" customWidth="1"/>
    <col min="9480" max="9480" width="18.5703125" style="17" customWidth="1"/>
    <col min="9481" max="9481" width="16.140625" style="17" customWidth="1"/>
    <col min="9482" max="9482" width="18.5703125" style="17" customWidth="1"/>
    <col min="9483" max="9728" width="9.140625" style="17"/>
    <col min="9729" max="9729" width="6" style="17" customWidth="1"/>
    <col min="9730" max="9730" width="38.85546875" style="17" customWidth="1"/>
    <col min="9731" max="9731" width="33.140625" style="17" customWidth="1"/>
    <col min="9732" max="9732" width="19.42578125" style="17" customWidth="1"/>
    <col min="9733" max="9733" width="21.85546875" style="17" customWidth="1"/>
    <col min="9734" max="9734" width="16.85546875" style="17" customWidth="1"/>
    <col min="9735" max="9735" width="19.140625" style="17" customWidth="1"/>
    <col min="9736" max="9736" width="18.5703125" style="17" customWidth="1"/>
    <col min="9737" max="9737" width="16.140625" style="17" customWidth="1"/>
    <col min="9738" max="9738" width="18.5703125" style="17" customWidth="1"/>
    <col min="9739" max="9984" width="9.140625" style="17"/>
    <col min="9985" max="9985" width="6" style="17" customWidth="1"/>
    <col min="9986" max="9986" width="38.85546875" style="17" customWidth="1"/>
    <col min="9987" max="9987" width="33.140625" style="17" customWidth="1"/>
    <col min="9988" max="9988" width="19.42578125" style="17" customWidth="1"/>
    <col min="9989" max="9989" width="21.85546875" style="17" customWidth="1"/>
    <col min="9990" max="9990" width="16.85546875" style="17" customWidth="1"/>
    <col min="9991" max="9991" width="19.140625" style="17" customWidth="1"/>
    <col min="9992" max="9992" width="18.5703125" style="17" customWidth="1"/>
    <col min="9993" max="9993" width="16.140625" style="17" customWidth="1"/>
    <col min="9994" max="9994" width="18.5703125" style="17" customWidth="1"/>
    <col min="9995" max="10240" width="9.140625" style="17"/>
    <col min="10241" max="10241" width="6" style="17" customWidth="1"/>
    <col min="10242" max="10242" width="38.85546875" style="17" customWidth="1"/>
    <col min="10243" max="10243" width="33.140625" style="17" customWidth="1"/>
    <col min="10244" max="10244" width="19.42578125" style="17" customWidth="1"/>
    <col min="10245" max="10245" width="21.85546875" style="17" customWidth="1"/>
    <col min="10246" max="10246" width="16.85546875" style="17" customWidth="1"/>
    <col min="10247" max="10247" width="19.140625" style="17" customWidth="1"/>
    <col min="10248" max="10248" width="18.5703125" style="17" customWidth="1"/>
    <col min="10249" max="10249" width="16.140625" style="17" customWidth="1"/>
    <col min="10250" max="10250" width="18.5703125" style="17" customWidth="1"/>
    <col min="10251" max="10496" width="9.140625" style="17"/>
    <col min="10497" max="10497" width="6" style="17" customWidth="1"/>
    <col min="10498" max="10498" width="38.85546875" style="17" customWidth="1"/>
    <col min="10499" max="10499" width="33.140625" style="17" customWidth="1"/>
    <col min="10500" max="10500" width="19.42578125" style="17" customWidth="1"/>
    <col min="10501" max="10501" width="21.85546875" style="17" customWidth="1"/>
    <col min="10502" max="10502" width="16.85546875" style="17" customWidth="1"/>
    <col min="10503" max="10503" width="19.140625" style="17" customWidth="1"/>
    <col min="10504" max="10504" width="18.5703125" style="17" customWidth="1"/>
    <col min="10505" max="10505" width="16.140625" style="17" customWidth="1"/>
    <col min="10506" max="10506" width="18.5703125" style="17" customWidth="1"/>
    <col min="10507" max="10752" width="9.140625" style="17"/>
    <col min="10753" max="10753" width="6" style="17" customWidth="1"/>
    <col min="10754" max="10754" width="38.85546875" style="17" customWidth="1"/>
    <col min="10755" max="10755" width="33.140625" style="17" customWidth="1"/>
    <col min="10756" max="10756" width="19.42578125" style="17" customWidth="1"/>
    <col min="10757" max="10757" width="21.85546875" style="17" customWidth="1"/>
    <col min="10758" max="10758" width="16.85546875" style="17" customWidth="1"/>
    <col min="10759" max="10759" width="19.140625" style="17" customWidth="1"/>
    <col min="10760" max="10760" width="18.5703125" style="17" customWidth="1"/>
    <col min="10761" max="10761" width="16.140625" style="17" customWidth="1"/>
    <col min="10762" max="10762" width="18.5703125" style="17" customWidth="1"/>
    <col min="10763" max="11008" width="9.140625" style="17"/>
    <col min="11009" max="11009" width="6" style="17" customWidth="1"/>
    <col min="11010" max="11010" width="38.85546875" style="17" customWidth="1"/>
    <col min="11011" max="11011" width="33.140625" style="17" customWidth="1"/>
    <col min="11012" max="11012" width="19.42578125" style="17" customWidth="1"/>
    <col min="11013" max="11013" width="21.85546875" style="17" customWidth="1"/>
    <col min="11014" max="11014" width="16.85546875" style="17" customWidth="1"/>
    <col min="11015" max="11015" width="19.140625" style="17" customWidth="1"/>
    <col min="11016" max="11016" width="18.5703125" style="17" customWidth="1"/>
    <col min="11017" max="11017" width="16.140625" style="17" customWidth="1"/>
    <col min="11018" max="11018" width="18.5703125" style="17" customWidth="1"/>
    <col min="11019" max="11264" width="9.140625" style="17"/>
    <col min="11265" max="11265" width="6" style="17" customWidth="1"/>
    <col min="11266" max="11266" width="38.85546875" style="17" customWidth="1"/>
    <col min="11267" max="11267" width="33.140625" style="17" customWidth="1"/>
    <col min="11268" max="11268" width="19.42578125" style="17" customWidth="1"/>
    <col min="11269" max="11269" width="21.85546875" style="17" customWidth="1"/>
    <col min="11270" max="11270" width="16.85546875" style="17" customWidth="1"/>
    <col min="11271" max="11271" width="19.140625" style="17" customWidth="1"/>
    <col min="11272" max="11272" width="18.5703125" style="17" customWidth="1"/>
    <col min="11273" max="11273" width="16.140625" style="17" customWidth="1"/>
    <col min="11274" max="11274" width="18.5703125" style="17" customWidth="1"/>
    <col min="11275" max="11520" width="9.140625" style="17"/>
    <col min="11521" max="11521" width="6" style="17" customWidth="1"/>
    <col min="11522" max="11522" width="38.85546875" style="17" customWidth="1"/>
    <col min="11523" max="11523" width="33.140625" style="17" customWidth="1"/>
    <col min="11524" max="11524" width="19.42578125" style="17" customWidth="1"/>
    <col min="11525" max="11525" width="21.85546875" style="17" customWidth="1"/>
    <col min="11526" max="11526" width="16.85546875" style="17" customWidth="1"/>
    <col min="11527" max="11527" width="19.140625" style="17" customWidth="1"/>
    <col min="11528" max="11528" width="18.5703125" style="17" customWidth="1"/>
    <col min="11529" max="11529" width="16.140625" style="17" customWidth="1"/>
    <col min="11530" max="11530" width="18.5703125" style="17" customWidth="1"/>
    <col min="11531" max="11776" width="9.140625" style="17"/>
    <col min="11777" max="11777" width="6" style="17" customWidth="1"/>
    <col min="11778" max="11778" width="38.85546875" style="17" customWidth="1"/>
    <col min="11779" max="11779" width="33.140625" style="17" customWidth="1"/>
    <col min="11780" max="11780" width="19.42578125" style="17" customWidth="1"/>
    <col min="11781" max="11781" width="21.85546875" style="17" customWidth="1"/>
    <col min="11782" max="11782" width="16.85546875" style="17" customWidth="1"/>
    <col min="11783" max="11783" width="19.140625" style="17" customWidth="1"/>
    <col min="11784" max="11784" width="18.5703125" style="17" customWidth="1"/>
    <col min="11785" max="11785" width="16.140625" style="17" customWidth="1"/>
    <col min="11786" max="11786" width="18.5703125" style="17" customWidth="1"/>
    <col min="11787" max="12032" width="9.140625" style="17"/>
    <col min="12033" max="12033" width="6" style="17" customWidth="1"/>
    <col min="12034" max="12034" width="38.85546875" style="17" customWidth="1"/>
    <col min="12035" max="12035" width="33.140625" style="17" customWidth="1"/>
    <col min="12036" max="12036" width="19.42578125" style="17" customWidth="1"/>
    <col min="12037" max="12037" width="21.85546875" style="17" customWidth="1"/>
    <col min="12038" max="12038" width="16.85546875" style="17" customWidth="1"/>
    <col min="12039" max="12039" width="19.140625" style="17" customWidth="1"/>
    <col min="12040" max="12040" width="18.5703125" style="17" customWidth="1"/>
    <col min="12041" max="12041" width="16.140625" style="17" customWidth="1"/>
    <col min="12042" max="12042" width="18.5703125" style="17" customWidth="1"/>
    <col min="12043" max="12288" width="9.140625" style="17"/>
    <col min="12289" max="12289" width="6" style="17" customWidth="1"/>
    <col min="12290" max="12290" width="38.85546875" style="17" customWidth="1"/>
    <col min="12291" max="12291" width="33.140625" style="17" customWidth="1"/>
    <col min="12292" max="12292" width="19.42578125" style="17" customWidth="1"/>
    <col min="12293" max="12293" width="21.85546875" style="17" customWidth="1"/>
    <col min="12294" max="12294" width="16.85546875" style="17" customWidth="1"/>
    <col min="12295" max="12295" width="19.140625" style="17" customWidth="1"/>
    <col min="12296" max="12296" width="18.5703125" style="17" customWidth="1"/>
    <col min="12297" max="12297" width="16.140625" style="17" customWidth="1"/>
    <col min="12298" max="12298" width="18.5703125" style="17" customWidth="1"/>
    <col min="12299" max="12544" width="9.140625" style="17"/>
    <col min="12545" max="12545" width="6" style="17" customWidth="1"/>
    <col min="12546" max="12546" width="38.85546875" style="17" customWidth="1"/>
    <col min="12547" max="12547" width="33.140625" style="17" customWidth="1"/>
    <col min="12548" max="12548" width="19.42578125" style="17" customWidth="1"/>
    <col min="12549" max="12549" width="21.85546875" style="17" customWidth="1"/>
    <col min="12550" max="12550" width="16.85546875" style="17" customWidth="1"/>
    <col min="12551" max="12551" width="19.140625" style="17" customWidth="1"/>
    <col min="12552" max="12552" width="18.5703125" style="17" customWidth="1"/>
    <col min="12553" max="12553" width="16.140625" style="17" customWidth="1"/>
    <col min="12554" max="12554" width="18.5703125" style="17" customWidth="1"/>
    <col min="12555" max="12800" width="9.140625" style="17"/>
    <col min="12801" max="12801" width="6" style="17" customWidth="1"/>
    <col min="12802" max="12802" width="38.85546875" style="17" customWidth="1"/>
    <col min="12803" max="12803" width="33.140625" style="17" customWidth="1"/>
    <col min="12804" max="12804" width="19.42578125" style="17" customWidth="1"/>
    <col min="12805" max="12805" width="21.85546875" style="17" customWidth="1"/>
    <col min="12806" max="12806" width="16.85546875" style="17" customWidth="1"/>
    <col min="12807" max="12807" width="19.140625" style="17" customWidth="1"/>
    <col min="12808" max="12808" width="18.5703125" style="17" customWidth="1"/>
    <col min="12809" max="12809" width="16.140625" style="17" customWidth="1"/>
    <col min="12810" max="12810" width="18.5703125" style="17" customWidth="1"/>
    <col min="12811" max="13056" width="9.140625" style="17"/>
    <col min="13057" max="13057" width="6" style="17" customWidth="1"/>
    <col min="13058" max="13058" width="38.85546875" style="17" customWidth="1"/>
    <col min="13059" max="13059" width="33.140625" style="17" customWidth="1"/>
    <col min="13060" max="13060" width="19.42578125" style="17" customWidth="1"/>
    <col min="13061" max="13061" width="21.85546875" style="17" customWidth="1"/>
    <col min="13062" max="13062" width="16.85546875" style="17" customWidth="1"/>
    <col min="13063" max="13063" width="19.140625" style="17" customWidth="1"/>
    <col min="13064" max="13064" width="18.5703125" style="17" customWidth="1"/>
    <col min="13065" max="13065" width="16.140625" style="17" customWidth="1"/>
    <col min="13066" max="13066" width="18.5703125" style="17" customWidth="1"/>
    <col min="13067" max="13312" width="9.140625" style="17"/>
    <col min="13313" max="13313" width="6" style="17" customWidth="1"/>
    <col min="13314" max="13314" width="38.85546875" style="17" customWidth="1"/>
    <col min="13315" max="13315" width="33.140625" style="17" customWidth="1"/>
    <col min="13316" max="13316" width="19.42578125" style="17" customWidth="1"/>
    <col min="13317" max="13317" width="21.85546875" style="17" customWidth="1"/>
    <col min="13318" max="13318" width="16.85546875" style="17" customWidth="1"/>
    <col min="13319" max="13319" width="19.140625" style="17" customWidth="1"/>
    <col min="13320" max="13320" width="18.5703125" style="17" customWidth="1"/>
    <col min="13321" max="13321" width="16.140625" style="17" customWidth="1"/>
    <col min="13322" max="13322" width="18.5703125" style="17" customWidth="1"/>
    <col min="13323" max="13568" width="9.140625" style="17"/>
    <col min="13569" max="13569" width="6" style="17" customWidth="1"/>
    <col min="13570" max="13570" width="38.85546875" style="17" customWidth="1"/>
    <col min="13571" max="13571" width="33.140625" style="17" customWidth="1"/>
    <col min="13572" max="13572" width="19.42578125" style="17" customWidth="1"/>
    <col min="13573" max="13573" width="21.85546875" style="17" customWidth="1"/>
    <col min="13574" max="13574" width="16.85546875" style="17" customWidth="1"/>
    <col min="13575" max="13575" width="19.140625" style="17" customWidth="1"/>
    <col min="13576" max="13576" width="18.5703125" style="17" customWidth="1"/>
    <col min="13577" max="13577" width="16.140625" style="17" customWidth="1"/>
    <col min="13578" max="13578" width="18.5703125" style="17" customWidth="1"/>
    <col min="13579" max="13824" width="9.140625" style="17"/>
    <col min="13825" max="13825" width="6" style="17" customWidth="1"/>
    <col min="13826" max="13826" width="38.85546875" style="17" customWidth="1"/>
    <col min="13827" max="13827" width="33.140625" style="17" customWidth="1"/>
    <col min="13828" max="13828" width="19.42578125" style="17" customWidth="1"/>
    <col min="13829" max="13829" width="21.85546875" style="17" customWidth="1"/>
    <col min="13830" max="13830" width="16.85546875" style="17" customWidth="1"/>
    <col min="13831" max="13831" width="19.140625" style="17" customWidth="1"/>
    <col min="13832" max="13832" width="18.5703125" style="17" customWidth="1"/>
    <col min="13833" max="13833" width="16.140625" style="17" customWidth="1"/>
    <col min="13834" max="13834" width="18.5703125" style="17" customWidth="1"/>
    <col min="13835" max="14080" width="9.140625" style="17"/>
    <col min="14081" max="14081" width="6" style="17" customWidth="1"/>
    <col min="14082" max="14082" width="38.85546875" style="17" customWidth="1"/>
    <col min="14083" max="14083" width="33.140625" style="17" customWidth="1"/>
    <col min="14084" max="14084" width="19.42578125" style="17" customWidth="1"/>
    <col min="14085" max="14085" width="21.85546875" style="17" customWidth="1"/>
    <col min="14086" max="14086" width="16.85546875" style="17" customWidth="1"/>
    <col min="14087" max="14087" width="19.140625" style="17" customWidth="1"/>
    <col min="14088" max="14088" width="18.5703125" style="17" customWidth="1"/>
    <col min="14089" max="14089" width="16.140625" style="17" customWidth="1"/>
    <col min="14090" max="14090" width="18.5703125" style="17" customWidth="1"/>
    <col min="14091" max="14336" width="9.140625" style="17"/>
    <col min="14337" max="14337" width="6" style="17" customWidth="1"/>
    <col min="14338" max="14338" width="38.85546875" style="17" customWidth="1"/>
    <col min="14339" max="14339" width="33.140625" style="17" customWidth="1"/>
    <col min="14340" max="14340" width="19.42578125" style="17" customWidth="1"/>
    <col min="14341" max="14341" width="21.85546875" style="17" customWidth="1"/>
    <col min="14342" max="14342" width="16.85546875" style="17" customWidth="1"/>
    <col min="14343" max="14343" width="19.140625" style="17" customWidth="1"/>
    <col min="14344" max="14344" width="18.5703125" style="17" customWidth="1"/>
    <col min="14345" max="14345" width="16.140625" style="17" customWidth="1"/>
    <col min="14346" max="14346" width="18.5703125" style="17" customWidth="1"/>
    <col min="14347" max="14592" width="9.140625" style="17"/>
    <col min="14593" max="14593" width="6" style="17" customWidth="1"/>
    <col min="14594" max="14594" width="38.85546875" style="17" customWidth="1"/>
    <col min="14595" max="14595" width="33.140625" style="17" customWidth="1"/>
    <col min="14596" max="14596" width="19.42578125" style="17" customWidth="1"/>
    <col min="14597" max="14597" width="21.85546875" style="17" customWidth="1"/>
    <col min="14598" max="14598" width="16.85546875" style="17" customWidth="1"/>
    <col min="14599" max="14599" width="19.140625" style="17" customWidth="1"/>
    <col min="14600" max="14600" width="18.5703125" style="17" customWidth="1"/>
    <col min="14601" max="14601" width="16.140625" style="17" customWidth="1"/>
    <col min="14602" max="14602" width="18.5703125" style="17" customWidth="1"/>
    <col min="14603" max="14848" width="9.140625" style="17"/>
    <col min="14849" max="14849" width="6" style="17" customWidth="1"/>
    <col min="14850" max="14850" width="38.85546875" style="17" customWidth="1"/>
    <col min="14851" max="14851" width="33.140625" style="17" customWidth="1"/>
    <col min="14852" max="14852" width="19.42578125" style="17" customWidth="1"/>
    <col min="14853" max="14853" width="21.85546875" style="17" customWidth="1"/>
    <col min="14854" max="14854" width="16.85546875" style="17" customWidth="1"/>
    <col min="14855" max="14855" width="19.140625" style="17" customWidth="1"/>
    <col min="14856" max="14856" width="18.5703125" style="17" customWidth="1"/>
    <col min="14857" max="14857" width="16.140625" style="17" customWidth="1"/>
    <col min="14858" max="14858" width="18.5703125" style="17" customWidth="1"/>
    <col min="14859" max="15104" width="9.140625" style="17"/>
    <col min="15105" max="15105" width="6" style="17" customWidth="1"/>
    <col min="15106" max="15106" width="38.85546875" style="17" customWidth="1"/>
    <col min="15107" max="15107" width="33.140625" style="17" customWidth="1"/>
    <col min="15108" max="15108" width="19.42578125" style="17" customWidth="1"/>
    <col min="15109" max="15109" width="21.85546875" style="17" customWidth="1"/>
    <col min="15110" max="15110" width="16.85546875" style="17" customWidth="1"/>
    <col min="15111" max="15111" width="19.140625" style="17" customWidth="1"/>
    <col min="15112" max="15112" width="18.5703125" style="17" customWidth="1"/>
    <col min="15113" max="15113" width="16.140625" style="17" customWidth="1"/>
    <col min="15114" max="15114" width="18.5703125" style="17" customWidth="1"/>
    <col min="15115" max="15360" width="9.140625" style="17"/>
    <col min="15361" max="15361" width="6" style="17" customWidth="1"/>
    <col min="15362" max="15362" width="38.85546875" style="17" customWidth="1"/>
    <col min="15363" max="15363" width="33.140625" style="17" customWidth="1"/>
    <col min="15364" max="15364" width="19.42578125" style="17" customWidth="1"/>
    <col min="15365" max="15365" width="21.85546875" style="17" customWidth="1"/>
    <col min="15366" max="15366" width="16.85546875" style="17" customWidth="1"/>
    <col min="15367" max="15367" width="19.140625" style="17" customWidth="1"/>
    <col min="15368" max="15368" width="18.5703125" style="17" customWidth="1"/>
    <col min="15369" max="15369" width="16.140625" style="17" customWidth="1"/>
    <col min="15370" max="15370" width="18.5703125" style="17" customWidth="1"/>
    <col min="15371" max="15616" width="9.140625" style="17"/>
    <col min="15617" max="15617" width="6" style="17" customWidth="1"/>
    <col min="15618" max="15618" width="38.85546875" style="17" customWidth="1"/>
    <col min="15619" max="15619" width="33.140625" style="17" customWidth="1"/>
    <col min="15620" max="15620" width="19.42578125" style="17" customWidth="1"/>
    <col min="15621" max="15621" width="21.85546875" style="17" customWidth="1"/>
    <col min="15622" max="15622" width="16.85546875" style="17" customWidth="1"/>
    <col min="15623" max="15623" width="19.140625" style="17" customWidth="1"/>
    <col min="15624" max="15624" width="18.5703125" style="17" customWidth="1"/>
    <col min="15625" max="15625" width="16.140625" style="17" customWidth="1"/>
    <col min="15626" max="15626" width="18.5703125" style="17" customWidth="1"/>
    <col min="15627" max="15872" width="9.140625" style="17"/>
    <col min="15873" max="15873" width="6" style="17" customWidth="1"/>
    <col min="15874" max="15874" width="38.85546875" style="17" customWidth="1"/>
    <col min="15875" max="15875" width="33.140625" style="17" customWidth="1"/>
    <col min="15876" max="15876" width="19.42578125" style="17" customWidth="1"/>
    <col min="15877" max="15877" width="21.85546875" style="17" customWidth="1"/>
    <col min="15878" max="15878" width="16.85546875" style="17" customWidth="1"/>
    <col min="15879" max="15879" width="19.140625" style="17" customWidth="1"/>
    <col min="15880" max="15880" width="18.5703125" style="17" customWidth="1"/>
    <col min="15881" max="15881" width="16.140625" style="17" customWidth="1"/>
    <col min="15882" max="15882" width="18.5703125" style="17" customWidth="1"/>
    <col min="15883" max="16128" width="9.140625" style="17"/>
    <col min="16129" max="16129" width="6" style="17" customWidth="1"/>
    <col min="16130" max="16130" width="38.85546875" style="17" customWidth="1"/>
    <col min="16131" max="16131" width="33.140625" style="17" customWidth="1"/>
    <col min="16132" max="16132" width="19.42578125" style="17" customWidth="1"/>
    <col min="16133" max="16133" width="21.85546875" style="17" customWidth="1"/>
    <col min="16134" max="16134" width="16.85546875" style="17" customWidth="1"/>
    <col min="16135" max="16135" width="19.140625" style="17" customWidth="1"/>
    <col min="16136" max="16136" width="18.5703125" style="17" customWidth="1"/>
    <col min="16137" max="16137" width="16.140625" style="17" customWidth="1"/>
    <col min="16138" max="16138" width="18.5703125" style="17" customWidth="1"/>
    <col min="16139" max="16384" width="9.140625" style="17"/>
  </cols>
  <sheetData>
    <row r="1" spans="1:86" s="26" customFormat="1" ht="18.75" customHeight="1">
      <c r="A1" s="121" t="s">
        <v>166</v>
      </c>
      <c r="B1" s="122"/>
      <c r="C1" s="122"/>
      <c r="D1" s="122"/>
      <c r="E1" s="122"/>
      <c r="F1" s="122"/>
      <c r="G1" s="122"/>
      <c r="H1" s="122"/>
      <c r="I1" s="122"/>
      <c r="J1" s="122"/>
      <c r="K1" s="60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</row>
    <row r="2" spans="1:86" s="26" customFormat="1" ht="18.75" customHeigh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62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</row>
    <row r="3" spans="1:86" s="26" customFormat="1" ht="22.5">
      <c r="A3" s="125" t="e">
        <f>VLOOKUP(ВВОД!$C$2,МО!$A$5:$B$59,2,FALSE)</f>
        <v>#N/A</v>
      </c>
      <c r="B3" s="125"/>
      <c r="C3" s="125"/>
      <c r="D3" s="125"/>
      <c r="E3" s="125"/>
      <c r="F3" s="125"/>
      <c r="G3" s="125"/>
      <c r="H3" s="125"/>
      <c r="I3" s="125"/>
      <c r="J3" s="125"/>
      <c r="K3" s="63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</row>
    <row r="4" spans="1:86" ht="44.25" customHeight="1">
      <c r="A4" s="126" t="s">
        <v>168</v>
      </c>
      <c r="B4" s="126"/>
      <c r="C4" s="126"/>
      <c r="D4" s="126"/>
      <c r="E4" s="126"/>
      <c r="F4" s="126"/>
      <c r="G4" s="126"/>
      <c r="H4" s="126"/>
      <c r="I4" s="126"/>
      <c r="J4" s="126"/>
      <c r="K4" s="48"/>
      <c r="L4" s="48"/>
      <c r="M4" s="48"/>
      <c r="N4" s="48"/>
    </row>
    <row r="5" spans="1:86" ht="19.5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48"/>
      <c r="L5" s="48"/>
      <c r="M5" s="48"/>
      <c r="N5" s="48"/>
    </row>
    <row r="6" spans="1:86" ht="41.25" customHeight="1" thickBot="1">
      <c r="A6" s="127" t="s">
        <v>85</v>
      </c>
      <c r="B6" s="127" t="s">
        <v>86</v>
      </c>
      <c r="C6" s="127" t="s">
        <v>87</v>
      </c>
      <c r="D6" s="127" t="s">
        <v>88</v>
      </c>
      <c r="E6" s="127" t="s">
        <v>167</v>
      </c>
      <c r="F6" s="127"/>
      <c r="G6" s="127"/>
      <c r="H6" s="127"/>
      <c r="I6" s="127" t="s">
        <v>89</v>
      </c>
      <c r="J6" s="127" t="s">
        <v>90</v>
      </c>
      <c r="K6" s="48"/>
      <c r="L6" s="48"/>
      <c r="M6" s="48"/>
      <c r="N6" s="48"/>
    </row>
    <row r="7" spans="1:86" ht="27" customHeight="1" thickBot="1">
      <c r="A7" s="127"/>
      <c r="B7" s="127"/>
      <c r="C7" s="127"/>
      <c r="D7" s="127"/>
      <c r="E7" s="114" t="s">
        <v>91</v>
      </c>
      <c r="F7" s="114" t="s">
        <v>92</v>
      </c>
      <c r="G7" s="114"/>
      <c r="H7" s="114"/>
      <c r="I7" s="127"/>
      <c r="J7" s="127"/>
      <c r="K7" s="48"/>
      <c r="L7" s="48"/>
      <c r="M7" s="48"/>
      <c r="N7" s="48"/>
    </row>
    <row r="8" spans="1:86" ht="38.25" customHeight="1" thickBot="1">
      <c r="A8" s="127"/>
      <c r="B8" s="127"/>
      <c r="C8" s="127"/>
      <c r="D8" s="127"/>
      <c r="E8" s="114"/>
      <c r="F8" s="119" t="s">
        <v>93</v>
      </c>
      <c r="G8" s="119" t="s">
        <v>94</v>
      </c>
      <c r="H8" s="74" t="s">
        <v>95</v>
      </c>
      <c r="I8" s="127"/>
      <c r="J8" s="127"/>
      <c r="K8" s="48"/>
      <c r="L8" s="48"/>
      <c r="M8" s="48"/>
      <c r="N8" s="48"/>
    </row>
    <row r="9" spans="1:86" ht="38.25" thickBot="1">
      <c r="A9" s="127"/>
      <c r="B9" s="127"/>
      <c r="C9" s="127"/>
      <c r="D9" s="127"/>
      <c r="E9" s="114"/>
      <c r="F9" s="120"/>
      <c r="G9" s="120"/>
      <c r="H9" s="74" t="s">
        <v>96</v>
      </c>
      <c r="I9" s="127"/>
      <c r="J9" s="127"/>
      <c r="K9" s="48"/>
      <c r="L9" s="48"/>
      <c r="M9" s="48"/>
      <c r="N9" s="48"/>
    </row>
    <row r="10" spans="1:86" ht="15.75" customHeight="1" thickBot="1">
      <c r="A10" s="75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48"/>
      <c r="L10" s="48"/>
      <c r="M10" s="48"/>
      <c r="N10" s="48"/>
    </row>
    <row r="11" spans="1:86" ht="23.25" customHeight="1">
      <c r="A11" s="76"/>
      <c r="B11" s="115" t="s">
        <v>160</v>
      </c>
      <c r="C11" s="115"/>
      <c r="D11" s="115"/>
      <c r="E11" s="115"/>
      <c r="F11" s="115"/>
      <c r="G11" s="115"/>
      <c r="H11" s="115"/>
      <c r="I11" s="115"/>
      <c r="J11" s="115"/>
      <c r="K11" s="48"/>
      <c r="L11" s="48"/>
      <c r="M11" s="48"/>
      <c r="N11" s="48"/>
    </row>
    <row r="12" spans="1:86" s="49" customFormat="1" ht="93.75">
      <c r="A12" s="86" t="s">
        <v>158</v>
      </c>
      <c r="B12" s="87" t="s">
        <v>171</v>
      </c>
      <c r="C12" s="87" t="s">
        <v>172</v>
      </c>
      <c r="D12" s="88" t="s">
        <v>173</v>
      </c>
      <c r="E12" s="89">
        <v>60</v>
      </c>
      <c r="F12" s="89">
        <v>60</v>
      </c>
      <c r="G12" s="89"/>
      <c r="H12" s="89"/>
      <c r="I12" s="89"/>
      <c r="J12" s="89">
        <v>114</v>
      </c>
      <c r="K12" s="48"/>
      <c r="L12" s="48"/>
      <c r="M12" s="48"/>
      <c r="N12" s="48"/>
    </row>
    <row r="13" spans="1:86" s="49" customFormat="1" ht="18.75">
      <c r="A13" s="45"/>
      <c r="B13" s="46"/>
      <c r="C13" s="46"/>
      <c r="D13" s="50"/>
      <c r="E13" s="58">
        <f>SUM(F13:H13)</f>
        <v>0</v>
      </c>
      <c r="F13" s="47"/>
      <c r="G13" s="47"/>
      <c r="H13" s="47"/>
      <c r="I13" s="47"/>
      <c r="J13" s="47"/>
      <c r="K13" s="48"/>
      <c r="L13" s="48"/>
      <c r="M13" s="48"/>
      <c r="N13" s="48"/>
    </row>
    <row r="14" spans="1:86" ht="18.75" customHeight="1">
      <c r="A14" s="51"/>
      <c r="B14" s="111" t="s">
        <v>159</v>
      </c>
      <c r="C14" s="112"/>
      <c r="D14" s="112"/>
      <c r="E14" s="112"/>
      <c r="F14" s="112"/>
      <c r="G14" s="112"/>
      <c r="H14" s="112"/>
      <c r="I14" s="112"/>
      <c r="J14" s="113"/>
      <c r="K14" s="48"/>
      <c r="L14" s="48"/>
      <c r="M14" s="48"/>
      <c r="N14" s="48"/>
    </row>
    <row r="15" spans="1:86" ht="18.75">
      <c r="A15" s="51"/>
      <c r="B15" s="107" t="s">
        <v>97</v>
      </c>
      <c r="C15" s="108"/>
      <c r="D15" s="108"/>
      <c r="E15" s="108"/>
      <c r="F15" s="108"/>
      <c r="G15" s="108"/>
      <c r="H15" s="108"/>
      <c r="I15" s="108"/>
      <c r="J15" s="109"/>
      <c r="K15" s="48"/>
      <c r="L15" s="48"/>
      <c r="M15" s="48"/>
      <c r="N15" s="48"/>
    </row>
    <row r="16" spans="1:86" s="49" customFormat="1" ht="18.75">
      <c r="A16" s="51"/>
      <c r="B16" s="52"/>
      <c r="C16" s="52"/>
      <c r="D16" s="52"/>
      <c r="E16" s="58">
        <f>SUM(F16:H16)</f>
        <v>0</v>
      </c>
      <c r="F16" s="29"/>
      <c r="G16" s="57"/>
      <c r="H16" s="57"/>
      <c r="I16" s="57"/>
      <c r="J16" s="57"/>
      <c r="K16" s="48"/>
      <c r="L16" s="48"/>
      <c r="M16" s="48"/>
      <c r="N16" s="48"/>
    </row>
    <row r="17" spans="1:10" s="49" customFormat="1" ht="18.75">
      <c r="A17" s="51"/>
      <c r="B17" s="53"/>
      <c r="C17" s="53"/>
      <c r="D17" s="53"/>
      <c r="E17" s="58">
        <f>SUM(F17:H17)</f>
        <v>0</v>
      </c>
      <c r="F17" s="58"/>
      <c r="G17" s="58"/>
      <c r="H17" s="59"/>
      <c r="I17" s="59"/>
      <c r="J17" s="59"/>
    </row>
    <row r="18" spans="1:10" ht="18.75">
      <c r="A18" s="51"/>
      <c r="B18" s="107" t="s">
        <v>98</v>
      </c>
      <c r="C18" s="108"/>
      <c r="D18" s="108"/>
      <c r="E18" s="108"/>
      <c r="F18" s="108"/>
      <c r="G18" s="108"/>
      <c r="H18" s="108"/>
      <c r="I18" s="108"/>
      <c r="J18" s="109"/>
    </row>
    <row r="19" spans="1:10" s="49" customFormat="1" ht="18.75">
      <c r="A19" s="51"/>
      <c r="B19" s="52"/>
      <c r="C19" s="52"/>
      <c r="D19" s="52"/>
      <c r="E19" s="58">
        <f>SUM(F19:H19)</f>
        <v>0</v>
      </c>
      <c r="F19" s="29"/>
      <c r="G19" s="57"/>
      <c r="H19" s="57"/>
      <c r="I19" s="57"/>
      <c r="J19" s="57"/>
    </row>
    <row r="20" spans="1:10" s="49" customFormat="1" ht="18.75">
      <c r="A20" s="51"/>
      <c r="B20" s="53"/>
      <c r="C20" s="53"/>
      <c r="D20" s="53"/>
      <c r="E20" s="58">
        <f>SUM(F20:H20)</f>
        <v>0</v>
      </c>
      <c r="F20" s="58"/>
      <c r="G20" s="58"/>
      <c r="H20" s="59"/>
      <c r="I20" s="59"/>
      <c r="J20" s="59"/>
    </row>
    <row r="21" spans="1:10" ht="18.75">
      <c r="A21" s="51"/>
      <c r="B21" s="105" t="s">
        <v>99</v>
      </c>
      <c r="C21" s="105"/>
      <c r="D21" s="105"/>
      <c r="E21" s="105"/>
      <c r="F21" s="105"/>
      <c r="G21" s="105"/>
      <c r="H21" s="105"/>
      <c r="I21" s="105"/>
      <c r="J21" s="105"/>
    </row>
    <row r="22" spans="1:10" s="49" customFormat="1" ht="18.75">
      <c r="A22" s="51"/>
      <c r="B22" s="52"/>
      <c r="C22" s="52"/>
      <c r="D22" s="52"/>
      <c r="E22" s="58">
        <f>SUM(F22:H22)</f>
        <v>0</v>
      </c>
      <c r="F22" s="29"/>
      <c r="G22" s="57"/>
      <c r="H22" s="57"/>
      <c r="I22" s="57"/>
      <c r="J22" s="57"/>
    </row>
    <row r="23" spans="1:10" s="49" customFormat="1" ht="18.75">
      <c r="A23" s="51"/>
      <c r="B23" s="53"/>
      <c r="C23" s="53"/>
      <c r="D23" s="53"/>
      <c r="E23" s="58">
        <f>SUM(F23:H23)</f>
        <v>0</v>
      </c>
      <c r="F23" s="58"/>
      <c r="G23" s="58"/>
      <c r="H23" s="59"/>
      <c r="I23" s="59"/>
      <c r="J23" s="59"/>
    </row>
    <row r="24" spans="1:10" ht="18.75">
      <c r="A24" s="51"/>
      <c r="B24" s="110" t="s">
        <v>100</v>
      </c>
      <c r="C24" s="110"/>
      <c r="D24" s="110"/>
      <c r="E24" s="110"/>
      <c r="F24" s="110"/>
      <c r="G24" s="110"/>
      <c r="H24" s="110"/>
      <c r="I24" s="110"/>
      <c r="J24" s="110"/>
    </row>
    <row r="25" spans="1:10" s="49" customFormat="1" ht="18.75">
      <c r="A25" s="51"/>
      <c r="B25" s="52"/>
      <c r="C25" s="52"/>
      <c r="D25" s="52"/>
      <c r="E25" s="58">
        <f>SUM(F25:H25)</f>
        <v>0</v>
      </c>
      <c r="F25" s="29"/>
      <c r="G25" s="57"/>
      <c r="H25" s="57"/>
      <c r="I25" s="57"/>
      <c r="J25" s="57"/>
    </row>
    <row r="26" spans="1:10" s="49" customFormat="1" ht="18.75">
      <c r="A26" s="51"/>
      <c r="B26" s="53"/>
      <c r="C26" s="53"/>
      <c r="D26" s="53"/>
      <c r="E26" s="58">
        <f>SUM(F26:H26)</f>
        <v>0</v>
      </c>
      <c r="F26" s="58"/>
      <c r="G26" s="58"/>
      <c r="H26" s="59"/>
      <c r="I26" s="59"/>
      <c r="J26" s="59"/>
    </row>
    <row r="27" spans="1:10" ht="18.75">
      <c r="A27" s="51"/>
      <c r="B27" s="106" t="s">
        <v>161</v>
      </c>
      <c r="C27" s="106"/>
      <c r="D27" s="106"/>
      <c r="E27" s="106"/>
      <c r="F27" s="106"/>
      <c r="G27" s="106"/>
      <c r="H27" s="106"/>
      <c r="I27" s="106"/>
      <c r="J27" s="106"/>
    </row>
    <row r="28" spans="1:10" ht="23.25" customHeight="1">
      <c r="A28" s="51"/>
      <c r="B28" s="105" t="s">
        <v>101</v>
      </c>
      <c r="C28" s="105"/>
      <c r="D28" s="105"/>
      <c r="E28" s="105"/>
      <c r="F28" s="105"/>
      <c r="G28" s="105"/>
      <c r="H28" s="105"/>
      <c r="I28" s="105"/>
      <c r="J28" s="105"/>
    </row>
    <row r="29" spans="1:10" s="49" customFormat="1" ht="18.75">
      <c r="A29" s="51"/>
      <c r="B29" s="52"/>
      <c r="C29" s="52"/>
      <c r="D29" s="52"/>
      <c r="E29" s="58">
        <f>SUM(F29:H29)</f>
        <v>0</v>
      </c>
      <c r="F29" s="29"/>
      <c r="G29" s="57"/>
      <c r="H29" s="57"/>
      <c r="I29" s="57"/>
      <c r="J29" s="57"/>
    </row>
    <row r="30" spans="1:10" s="49" customFormat="1" ht="18.75">
      <c r="A30" s="51"/>
      <c r="B30" s="53"/>
      <c r="C30" s="53"/>
      <c r="D30" s="53"/>
      <c r="E30" s="71">
        <f>SUM(F30:H30)</f>
        <v>0</v>
      </c>
      <c r="F30" s="58"/>
      <c r="G30" s="58"/>
      <c r="H30" s="59"/>
      <c r="I30" s="59"/>
      <c r="J30" s="59"/>
    </row>
    <row r="31" spans="1:10" ht="18.75">
      <c r="A31" s="51"/>
      <c r="B31" s="105" t="s">
        <v>102</v>
      </c>
      <c r="C31" s="105"/>
      <c r="D31" s="105"/>
      <c r="E31" s="105"/>
      <c r="F31" s="105"/>
      <c r="G31" s="105"/>
      <c r="H31" s="105"/>
      <c r="I31" s="105"/>
      <c r="J31" s="105"/>
    </row>
    <row r="32" spans="1:10" s="49" customFormat="1" ht="18.75">
      <c r="A32" s="51"/>
      <c r="B32" s="52"/>
      <c r="C32" s="52"/>
      <c r="D32" s="52"/>
      <c r="E32" s="58">
        <f>SUM(F32:H32)</f>
        <v>0</v>
      </c>
      <c r="F32" s="29"/>
      <c r="G32" s="57"/>
      <c r="H32" s="57"/>
      <c r="I32" s="57"/>
      <c r="J32" s="57"/>
    </row>
    <row r="33" spans="1:10" s="49" customFormat="1" ht="18.75">
      <c r="A33" s="51"/>
      <c r="B33" s="53"/>
      <c r="C33" s="53"/>
      <c r="D33" s="53"/>
      <c r="E33" s="58">
        <f>SUM(F33:H33)</f>
        <v>0</v>
      </c>
      <c r="F33" s="58"/>
      <c r="G33" s="58"/>
      <c r="H33" s="59"/>
      <c r="I33" s="59"/>
      <c r="J33" s="59"/>
    </row>
    <row r="34" spans="1:10" ht="18.75">
      <c r="A34" s="51"/>
      <c r="B34" s="105" t="s">
        <v>84</v>
      </c>
      <c r="C34" s="105"/>
      <c r="D34" s="105"/>
      <c r="E34" s="105"/>
      <c r="F34" s="105"/>
      <c r="G34" s="105"/>
      <c r="H34" s="105"/>
      <c r="I34" s="105"/>
      <c r="J34" s="105"/>
    </row>
    <row r="35" spans="1:10" s="49" customFormat="1" ht="18.75">
      <c r="A35" s="51"/>
      <c r="B35" s="52"/>
      <c r="C35" s="52"/>
      <c r="D35" s="52"/>
      <c r="E35" s="71">
        <f>SUM(F35:H35)</f>
        <v>0</v>
      </c>
      <c r="F35" s="29"/>
      <c r="G35" s="57"/>
      <c r="H35" s="57"/>
      <c r="I35" s="57"/>
      <c r="J35" s="57"/>
    </row>
    <row r="36" spans="1:10" s="49" customFormat="1" ht="18.75">
      <c r="A36" s="51"/>
      <c r="B36" s="53"/>
      <c r="C36" s="53"/>
      <c r="D36" s="53"/>
      <c r="E36" s="71">
        <f>SUM(F36:H36)</f>
        <v>0</v>
      </c>
      <c r="F36" s="58"/>
      <c r="G36" s="58"/>
      <c r="H36" s="59"/>
      <c r="I36" s="59"/>
      <c r="J36" s="59"/>
    </row>
    <row r="37" spans="1:10" ht="18.75">
      <c r="A37" s="51"/>
      <c r="B37" s="105" t="s">
        <v>103</v>
      </c>
      <c r="C37" s="105"/>
      <c r="D37" s="105"/>
      <c r="E37" s="105"/>
      <c r="F37" s="105"/>
      <c r="G37" s="105"/>
      <c r="H37" s="105"/>
      <c r="I37" s="105"/>
      <c r="J37" s="105"/>
    </row>
    <row r="38" spans="1:10" s="49" customFormat="1" ht="18.75">
      <c r="A38" s="51"/>
      <c r="B38" s="52"/>
      <c r="C38" s="52"/>
      <c r="D38" s="52"/>
      <c r="E38" s="71">
        <f>SUM(F38:H38)</f>
        <v>0</v>
      </c>
      <c r="F38" s="29"/>
      <c r="G38" s="57"/>
      <c r="H38" s="57"/>
      <c r="I38" s="57"/>
      <c r="J38" s="57"/>
    </row>
    <row r="39" spans="1:10" s="49" customFormat="1" ht="18.75">
      <c r="A39" s="51"/>
      <c r="B39" s="53"/>
      <c r="C39" s="53"/>
      <c r="D39" s="53"/>
      <c r="E39" s="71">
        <f>SUM(F39:H39)</f>
        <v>0</v>
      </c>
      <c r="F39" s="58"/>
      <c r="G39" s="58"/>
      <c r="H39" s="59"/>
      <c r="I39" s="59"/>
      <c r="J39" s="59"/>
    </row>
    <row r="40" spans="1:10" ht="18.75">
      <c r="A40" s="51"/>
      <c r="B40" s="105" t="s">
        <v>104</v>
      </c>
      <c r="C40" s="105"/>
      <c r="D40" s="105"/>
      <c r="E40" s="105"/>
      <c r="F40" s="105"/>
      <c r="G40" s="105"/>
      <c r="H40" s="105"/>
      <c r="I40" s="105"/>
      <c r="J40" s="105"/>
    </row>
    <row r="41" spans="1:10" s="49" customFormat="1" ht="18.75">
      <c r="A41" s="51"/>
      <c r="B41" s="52"/>
      <c r="C41" s="52"/>
      <c r="D41" s="52"/>
      <c r="E41" s="71">
        <f>SUM(F41:H41)</f>
        <v>0</v>
      </c>
      <c r="F41" s="29"/>
      <c r="G41" s="57"/>
      <c r="H41" s="57"/>
      <c r="I41" s="57"/>
      <c r="J41" s="57"/>
    </row>
    <row r="42" spans="1:10" s="49" customFormat="1" ht="18.75">
      <c r="A42" s="51"/>
      <c r="B42" s="53"/>
      <c r="C42" s="53"/>
      <c r="D42" s="53"/>
      <c r="E42" s="71">
        <f>SUM(F42:H42)</f>
        <v>0</v>
      </c>
      <c r="F42" s="58"/>
      <c r="G42" s="58"/>
      <c r="H42" s="59"/>
      <c r="I42" s="59"/>
      <c r="J42" s="59"/>
    </row>
    <row r="43" spans="1:10" ht="18.75">
      <c r="A43" s="51"/>
      <c r="B43" s="105" t="s">
        <v>105</v>
      </c>
      <c r="C43" s="105"/>
      <c r="D43" s="105"/>
      <c r="E43" s="105"/>
      <c r="F43" s="105"/>
      <c r="G43" s="105"/>
      <c r="H43" s="105"/>
      <c r="I43" s="105"/>
      <c r="J43" s="105"/>
    </row>
    <row r="44" spans="1:10" s="49" customFormat="1" ht="18.75">
      <c r="A44" s="51"/>
      <c r="B44" s="52"/>
      <c r="C44" s="52"/>
      <c r="D44" s="52"/>
      <c r="E44" s="71">
        <f>SUM(F44:H44)</f>
        <v>0</v>
      </c>
      <c r="F44" s="29"/>
      <c r="G44" s="57"/>
      <c r="H44" s="57"/>
      <c r="I44" s="57"/>
      <c r="J44" s="57"/>
    </row>
    <row r="45" spans="1:10" s="49" customFormat="1" ht="18.75">
      <c r="A45" s="51"/>
      <c r="B45" s="53"/>
      <c r="C45" s="53"/>
      <c r="D45" s="53"/>
      <c r="E45" s="71">
        <f>SUM(F45:H45)</f>
        <v>0</v>
      </c>
      <c r="F45" s="58"/>
      <c r="G45" s="58"/>
      <c r="H45" s="59"/>
      <c r="I45" s="59"/>
      <c r="J45" s="59"/>
    </row>
    <row r="46" spans="1:10" ht="18.75" customHeight="1">
      <c r="A46" s="51"/>
      <c r="B46" s="107" t="s">
        <v>106</v>
      </c>
      <c r="C46" s="108"/>
      <c r="D46" s="108"/>
      <c r="E46" s="108"/>
      <c r="F46" s="108"/>
      <c r="G46" s="108"/>
      <c r="H46" s="108"/>
      <c r="I46" s="108"/>
      <c r="J46" s="109"/>
    </row>
    <row r="47" spans="1:10" s="49" customFormat="1" ht="18.75">
      <c r="A47" s="51"/>
      <c r="B47" s="52"/>
      <c r="C47" s="52"/>
      <c r="D47" s="52"/>
      <c r="E47" s="71">
        <f>SUM(F47:H47)</f>
        <v>0</v>
      </c>
      <c r="F47" s="29"/>
      <c r="G47" s="57"/>
      <c r="H47" s="57"/>
      <c r="I47" s="57"/>
      <c r="J47" s="57"/>
    </row>
    <row r="48" spans="1:10" s="49" customFormat="1" ht="18.75">
      <c r="A48" s="51"/>
      <c r="B48" s="53"/>
      <c r="C48" s="53"/>
      <c r="D48" s="53"/>
      <c r="E48" s="71">
        <f>SUM(F48:H48)</f>
        <v>0</v>
      </c>
      <c r="F48" s="58"/>
      <c r="G48" s="58"/>
      <c r="H48" s="59"/>
      <c r="I48" s="59"/>
      <c r="J48" s="59"/>
    </row>
    <row r="49" spans="1:10" ht="18" customHeight="1">
      <c r="A49" s="51"/>
      <c r="B49" s="105" t="s">
        <v>107</v>
      </c>
      <c r="C49" s="105"/>
      <c r="D49" s="105"/>
      <c r="E49" s="105"/>
      <c r="F49" s="105"/>
      <c r="G49" s="105"/>
      <c r="H49" s="105"/>
      <c r="I49" s="105"/>
      <c r="J49" s="105"/>
    </row>
    <row r="50" spans="1:10" s="49" customFormat="1" ht="18.75">
      <c r="A50" s="51"/>
      <c r="B50" s="52"/>
      <c r="C50" s="52"/>
      <c r="D50" s="52"/>
      <c r="E50" s="71">
        <f>SUM(F50:H50)</f>
        <v>0</v>
      </c>
      <c r="F50" s="29"/>
      <c r="G50" s="57"/>
      <c r="H50" s="57"/>
      <c r="I50" s="57"/>
      <c r="J50" s="57"/>
    </row>
    <row r="51" spans="1:10" s="49" customFormat="1" ht="18.75">
      <c r="A51" s="51"/>
      <c r="B51" s="53"/>
      <c r="C51" s="53"/>
      <c r="D51" s="53"/>
      <c r="E51" s="71">
        <f>SUM(F51:H51)</f>
        <v>0</v>
      </c>
      <c r="F51" s="58"/>
      <c r="G51" s="58"/>
      <c r="H51" s="59"/>
      <c r="I51" s="59"/>
      <c r="J51" s="59"/>
    </row>
    <row r="52" spans="1:10" ht="18.75">
      <c r="A52" s="51"/>
      <c r="B52" s="105" t="s">
        <v>108</v>
      </c>
      <c r="C52" s="105"/>
      <c r="D52" s="105"/>
      <c r="E52" s="105"/>
      <c r="F52" s="105"/>
      <c r="G52" s="105"/>
      <c r="H52" s="105"/>
      <c r="I52" s="105"/>
      <c r="J52" s="105"/>
    </row>
    <row r="53" spans="1:10" s="49" customFormat="1" ht="18.75">
      <c r="A53" s="51"/>
      <c r="B53" s="52"/>
      <c r="C53" s="52"/>
      <c r="D53" s="52"/>
      <c r="E53" s="71">
        <f>SUM(F53:H53)</f>
        <v>0</v>
      </c>
      <c r="F53" s="29"/>
      <c r="G53" s="57"/>
      <c r="H53" s="57"/>
      <c r="I53" s="57"/>
      <c r="J53" s="57"/>
    </row>
    <row r="54" spans="1:10" s="49" customFormat="1" ht="18.75">
      <c r="A54" s="51"/>
      <c r="B54" s="53"/>
      <c r="C54" s="53"/>
      <c r="D54" s="53"/>
      <c r="E54" s="71">
        <f>SUM(F54:H54)</f>
        <v>0</v>
      </c>
      <c r="F54" s="58"/>
      <c r="G54" s="58"/>
      <c r="H54" s="59"/>
      <c r="I54" s="59"/>
      <c r="J54" s="59"/>
    </row>
    <row r="55" spans="1:10" ht="18.75">
      <c r="A55" s="51"/>
      <c r="B55" s="105" t="s">
        <v>109</v>
      </c>
      <c r="C55" s="105"/>
      <c r="D55" s="105"/>
      <c r="E55" s="105"/>
      <c r="F55" s="105"/>
      <c r="G55" s="105"/>
      <c r="H55" s="105"/>
      <c r="I55" s="105"/>
      <c r="J55" s="105"/>
    </row>
    <row r="56" spans="1:10" s="49" customFormat="1" ht="18.75">
      <c r="A56" s="51"/>
      <c r="B56" s="52"/>
      <c r="C56" s="52"/>
      <c r="D56" s="52"/>
      <c r="E56" s="71">
        <f>SUM(F56:H56)</f>
        <v>0</v>
      </c>
      <c r="F56" s="29"/>
      <c r="G56" s="57"/>
      <c r="H56" s="57"/>
      <c r="I56" s="57"/>
      <c r="J56" s="57"/>
    </row>
    <row r="57" spans="1:10" s="49" customFormat="1" ht="18.75">
      <c r="A57" s="51"/>
      <c r="B57" s="53"/>
      <c r="C57" s="53"/>
      <c r="D57" s="53"/>
      <c r="E57" s="71">
        <f>SUM(F57:H57)</f>
        <v>0</v>
      </c>
      <c r="F57" s="58"/>
      <c r="G57" s="58"/>
      <c r="H57" s="59"/>
      <c r="I57" s="59"/>
      <c r="J57" s="59"/>
    </row>
    <row r="58" spans="1:10" ht="23.25" customHeight="1">
      <c r="A58" s="51"/>
      <c r="B58" s="105" t="s">
        <v>110</v>
      </c>
      <c r="C58" s="105"/>
      <c r="D58" s="105"/>
      <c r="E58" s="105"/>
      <c r="F58" s="105"/>
      <c r="G58" s="105"/>
      <c r="H58" s="105"/>
      <c r="I58" s="105"/>
      <c r="J58" s="105"/>
    </row>
    <row r="59" spans="1:10" s="49" customFormat="1" ht="23.25" customHeight="1">
      <c r="A59" s="51"/>
      <c r="B59" s="52"/>
      <c r="C59" s="52"/>
      <c r="D59" s="52"/>
      <c r="E59" s="71">
        <f>SUM(F59:H59)</f>
        <v>0</v>
      </c>
      <c r="F59" s="29"/>
      <c r="G59" s="57"/>
      <c r="H59" s="57"/>
      <c r="I59" s="57"/>
      <c r="J59" s="57"/>
    </row>
    <row r="60" spans="1:10" s="49" customFormat="1" ht="18.75">
      <c r="A60" s="51"/>
      <c r="B60" s="53"/>
      <c r="C60" s="53"/>
      <c r="D60" s="53"/>
      <c r="E60" s="71">
        <f>SUM(F60:H60)</f>
        <v>0</v>
      </c>
      <c r="F60" s="58"/>
      <c r="G60" s="58"/>
      <c r="H60" s="59"/>
      <c r="I60" s="59"/>
      <c r="J60" s="59"/>
    </row>
    <row r="61" spans="1:10" ht="23.25" customHeight="1">
      <c r="A61" s="51"/>
      <c r="B61" s="105" t="s">
        <v>111</v>
      </c>
      <c r="C61" s="105"/>
      <c r="D61" s="105"/>
      <c r="E61" s="105"/>
      <c r="F61" s="105"/>
      <c r="G61" s="105"/>
      <c r="H61" s="105"/>
      <c r="I61" s="105"/>
      <c r="J61" s="105"/>
    </row>
    <row r="62" spans="1:10" s="49" customFormat="1" ht="23.25" customHeight="1">
      <c r="A62" s="51"/>
      <c r="B62" s="52"/>
      <c r="C62" s="52"/>
      <c r="D62" s="52"/>
      <c r="E62" s="71">
        <f>SUM(F62:H62)</f>
        <v>0</v>
      </c>
      <c r="F62" s="29"/>
      <c r="G62" s="57"/>
      <c r="H62" s="57"/>
      <c r="I62" s="57"/>
      <c r="J62" s="57"/>
    </row>
    <row r="63" spans="1:10" s="49" customFormat="1" ht="18.75">
      <c r="A63" s="51"/>
      <c r="B63" s="53"/>
      <c r="C63" s="53"/>
      <c r="D63" s="53"/>
      <c r="E63" s="71">
        <f>SUM(F63:H63)</f>
        <v>0</v>
      </c>
      <c r="F63" s="58"/>
      <c r="G63" s="58"/>
      <c r="H63" s="59"/>
      <c r="I63" s="59"/>
      <c r="J63" s="59"/>
    </row>
    <row r="64" spans="1:10" ht="23.25" customHeight="1">
      <c r="A64" s="51"/>
      <c r="B64" s="105" t="s">
        <v>112</v>
      </c>
      <c r="C64" s="105"/>
      <c r="D64" s="105"/>
      <c r="E64" s="105"/>
      <c r="F64" s="105"/>
      <c r="G64" s="105"/>
      <c r="H64" s="105"/>
      <c r="I64" s="105"/>
      <c r="J64" s="105"/>
    </row>
    <row r="65" spans="1:86" s="49" customFormat="1" ht="23.25" customHeight="1">
      <c r="A65" s="51"/>
      <c r="B65" s="52"/>
      <c r="C65" s="52"/>
      <c r="D65" s="52"/>
      <c r="E65" s="71">
        <f>SUM(F65:H65)</f>
        <v>0</v>
      </c>
      <c r="F65" s="29"/>
      <c r="G65" s="57"/>
      <c r="H65" s="57"/>
      <c r="I65" s="57"/>
      <c r="J65" s="57"/>
    </row>
    <row r="66" spans="1:86" s="49" customFormat="1" ht="18.75">
      <c r="A66" s="51"/>
      <c r="B66" s="53"/>
      <c r="C66" s="53"/>
      <c r="D66" s="53"/>
      <c r="E66" s="71">
        <f>SUM(F66:H66)</f>
        <v>0</v>
      </c>
      <c r="F66" s="58"/>
      <c r="G66" s="58"/>
      <c r="H66" s="59"/>
      <c r="I66" s="59"/>
      <c r="J66" s="59"/>
    </row>
    <row r="67" spans="1:86" ht="23.25" customHeight="1">
      <c r="A67" s="51"/>
      <c r="B67" s="105" t="s">
        <v>113</v>
      </c>
      <c r="C67" s="105"/>
      <c r="D67" s="105"/>
      <c r="E67" s="105"/>
      <c r="F67" s="105"/>
      <c r="G67" s="105"/>
      <c r="H67" s="105"/>
      <c r="I67" s="105"/>
      <c r="J67" s="105"/>
    </row>
    <row r="68" spans="1:86" s="49" customFormat="1" ht="18.75">
      <c r="A68" s="51"/>
      <c r="B68" s="52"/>
      <c r="C68" s="52"/>
      <c r="D68" s="52"/>
      <c r="E68" s="71">
        <f>SUM(F68:H68)</f>
        <v>0</v>
      </c>
      <c r="F68" s="29"/>
      <c r="G68" s="57"/>
      <c r="H68" s="57"/>
      <c r="I68" s="57"/>
      <c r="J68" s="57"/>
    </row>
    <row r="69" spans="1:86" s="49" customFormat="1" ht="18.75">
      <c r="A69" s="51"/>
      <c r="B69" s="53"/>
      <c r="C69" s="53"/>
      <c r="D69" s="53"/>
      <c r="E69" s="71">
        <f>SUM(F69:H69)</f>
        <v>0</v>
      </c>
      <c r="F69" s="58"/>
      <c r="G69" s="58"/>
      <c r="H69" s="59"/>
      <c r="I69" s="59"/>
      <c r="J69" s="59"/>
    </row>
    <row r="70" spans="1:86" s="27" customFormat="1" ht="23.25" customHeight="1">
      <c r="A70" s="54"/>
      <c r="B70" s="105" t="s">
        <v>114</v>
      </c>
      <c r="C70" s="105"/>
      <c r="D70" s="105"/>
      <c r="E70" s="105"/>
      <c r="F70" s="105"/>
      <c r="G70" s="105"/>
      <c r="H70" s="105"/>
      <c r="I70" s="105"/>
      <c r="J70" s="10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</row>
    <row r="71" spans="1:86" s="55" customFormat="1" ht="18.75">
      <c r="A71" s="54"/>
      <c r="B71" s="52"/>
      <c r="C71" s="52"/>
      <c r="D71" s="52"/>
      <c r="E71" s="71">
        <f>SUM(F71:H71)</f>
        <v>0</v>
      </c>
      <c r="F71" s="29"/>
      <c r="G71" s="57"/>
      <c r="H71" s="57"/>
      <c r="I71" s="57"/>
      <c r="J71" s="57"/>
    </row>
    <row r="72" spans="1:86" s="55" customFormat="1" ht="18.75">
      <c r="A72" s="54"/>
      <c r="B72" s="53"/>
      <c r="C72" s="53"/>
      <c r="D72" s="53"/>
      <c r="E72" s="71">
        <f>SUM(F72:H72)</f>
        <v>0</v>
      </c>
      <c r="F72" s="58"/>
      <c r="G72" s="58"/>
      <c r="H72" s="59"/>
      <c r="I72" s="59"/>
      <c r="J72" s="59"/>
    </row>
    <row r="73" spans="1:86" s="27" customFormat="1" ht="21.75" customHeight="1">
      <c r="A73" s="54"/>
      <c r="B73" s="105" t="s">
        <v>115</v>
      </c>
      <c r="C73" s="105"/>
      <c r="D73" s="105"/>
      <c r="E73" s="105"/>
      <c r="F73" s="105"/>
      <c r="G73" s="105"/>
      <c r="H73" s="105"/>
      <c r="I73" s="105"/>
      <c r="J73" s="10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</row>
    <row r="74" spans="1:86" s="55" customFormat="1" ht="21.75" customHeight="1">
      <c r="A74" s="54"/>
      <c r="B74" s="52"/>
      <c r="C74" s="52"/>
      <c r="D74" s="52"/>
      <c r="E74" s="71">
        <f>SUM(F74:H74)</f>
        <v>0</v>
      </c>
      <c r="F74" s="29"/>
      <c r="G74" s="57"/>
      <c r="H74" s="57"/>
      <c r="I74" s="57"/>
      <c r="J74" s="57"/>
    </row>
    <row r="75" spans="1:86" s="55" customFormat="1" ht="18.75">
      <c r="A75" s="54"/>
      <c r="B75" s="53"/>
      <c r="C75" s="53"/>
      <c r="D75" s="53"/>
      <c r="E75" s="71">
        <f>SUM(F75:H75)</f>
        <v>0</v>
      </c>
      <c r="F75" s="58"/>
      <c r="G75" s="58"/>
      <c r="H75" s="59"/>
      <c r="I75" s="59"/>
      <c r="J75" s="59"/>
    </row>
    <row r="76" spans="1:86" s="27" customFormat="1" ht="23.25" customHeight="1">
      <c r="A76" s="54"/>
      <c r="B76" s="105" t="s">
        <v>116</v>
      </c>
      <c r="C76" s="105"/>
      <c r="D76" s="105"/>
      <c r="E76" s="105"/>
      <c r="F76" s="105"/>
      <c r="G76" s="105"/>
      <c r="H76" s="105"/>
      <c r="I76" s="105"/>
      <c r="J76" s="10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</row>
    <row r="77" spans="1:86" s="55" customFormat="1" ht="18.75">
      <c r="A77" s="54"/>
      <c r="B77" s="52"/>
      <c r="C77" s="52"/>
      <c r="D77" s="52"/>
      <c r="E77" s="71">
        <f>SUM(F77:H77)</f>
        <v>0</v>
      </c>
      <c r="F77" s="29"/>
      <c r="G77" s="57"/>
      <c r="H77" s="57"/>
      <c r="I77" s="57"/>
      <c r="J77" s="57"/>
    </row>
    <row r="78" spans="1:86" s="55" customFormat="1" ht="18.75">
      <c r="A78" s="54"/>
      <c r="B78" s="53"/>
      <c r="C78" s="53"/>
      <c r="D78" s="53"/>
      <c r="E78" s="71">
        <f>SUM(F78:H78)</f>
        <v>0</v>
      </c>
      <c r="F78" s="58"/>
      <c r="G78" s="58"/>
      <c r="H78" s="59"/>
      <c r="I78" s="59"/>
      <c r="J78" s="59"/>
    </row>
    <row r="79" spans="1:86" s="27" customFormat="1" ht="24.75" customHeight="1">
      <c r="A79" s="54"/>
      <c r="B79" s="105" t="s">
        <v>117</v>
      </c>
      <c r="C79" s="105"/>
      <c r="D79" s="105"/>
      <c r="E79" s="105"/>
      <c r="F79" s="105"/>
      <c r="G79" s="105"/>
      <c r="H79" s="105"/>
      <c r="I79" s="105"/>
      <c r="J79" s="10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</row>
    <row r="80" spans="1:86" s="55" customFormat="1" ht="18.75">
      <c r="A80" s="54"/>
      <c r="B80" s="52"/>
      <c r="C80" s="52"/>
      <c r="D80" s="52"/>
      <c r="E80" s="71">
        <f>SUM(F80:H80)</f>
        <v>0</v>
      </c>
      <c r="F80" s="29"/>
      <c r="G80" s="57"/>
      <c r="H80" s="57"/>
      <c r="I80" s="57"/>
      <c r="J80" s="57"/>
    </row>
    <row r="81" spans="1:86" s="55" customFormat="1" ht="18.75">
      <c r="A81" s="54"/>
      <c r="B81" s="53"/>
      <c r="C81" s="53"/>
      <c r="D81" s="53"/>
      <c r="E81" s="71">
        <f>SUM(F81:H81)</f>
        <v>0</v>
      </c>
      <c r="F81" s="58"/>
      <c r="G81" s="58"/>
      <c r="H81" s="59"/>
      <c r="I81" s="59"/>
      <c r="J81" s="59"/>
    </row>
    <row r="82" spans="1:86" s="27" customFormat="1" ht="23.25" customHeight="1">
      <c r="A82" s="54"/>
      <c r="B82" s="105" t="s">
        <v>118</v>
      </c>
      <c r="C82" s="105"/>
      <c r="D82" s="105"/>
      <c r="E82" s="105"/>
      <c r="F82" s="105"/>
      <c r="G82" s="105"/>
      <c r="H82" s="105"/>
      <c r="I82" s="105"/>
      <c r="J82" s="10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</row>
    <row r="83" spans="1:86" s="55" customFormat="1" ht="18.75">
      <c r="A83" s="54"/>
      <c r="B83" s="52"/>
      <c r="C83" s="52"/>
      <c r="D83" s="52"/>
      <c r="E83" s="71">
        <f>SUM(F83:H83)</f>
        <v>0</v>
      </c>
      <c r="F83" s="29"/>
      <c r="G83" s="57"/>
      <c r="H83" s="57"/>
      <c r="I83" s="57"/>
      <c r="J83" s="57"/>
    </row>
    <row r="84" spans="1:86" s="55" customFormat="1" ht="18.75">
      <c r="A84" s="54"/>
      <c r="B84" s="53"/>
      <c r="C84" s="53"/>
      <c r="D84" s="53"/>
      <c r="E84" s="71">
        <f>SUM(F84:H84)</f>
        <v>0</v>
      </c>
      <c r="F84" s="58"/>
      <c r="G84" s="58"/>
      <c r="H84" s="59"/>
      <c r="I84" s="59"/>
      <c r="J84" s="59"/>
    </row>
    <row r="85" spans="1:86" s="27" customFormat="1" ht="27.75" customHeight="1">
      <c r="A85" s="54"/>
      <c r="B85" s="107" t="s">
        <v>119</v>
      </c>
      <c r="C85" s="108"/>
      <c r="D85" s="108"/>
      <c r="E85" s="108"/>
      <c r="F85" s="108"/>
      <c r="G85" s="108"/>
      <c r="H85" s="108"/>
      <c r="I85" s="108"/>
      <c r="J85" s="109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</row>
    <row r="86" spans="1:86" s="55" customFormat="1" ht="18.75">
      <c r="A86" s="54"/>
      <c r="B86" s="52"/>
      <c r="C86" s="52"/>
      <c r="D86" s="52"/>
      <c r="E86" s="71">
        <f>SUM(F86:H86)</f>
        <v>0</v>
      </c>
      <c r="F86" s="29"/>
      <c r="G86" s="57"/>
      <c r="H86" s="57"/>
      <c r="I86" s="57"/>
      <c r="J86" s="57"/>
    </row>
    <row r="87" spans="1:86" s="55" customFormat="1" ht="18.75">
      <c r="A87" s="54"/>
      <c r="B87" s="53"/>
      <c r="C87" s="53"/>
      <c r="D87" s="53"/>
      <c r="E87" s="71">
        <f>SUM(F87:H87)</f>
        <v>0</v>
      </c>
      <c r="F87" s="58"/>
      <c r="G87" s="58"/>
      <c r="H87" s="59"/>
      <c r="I87" s="59"/>
      <c r="J87" s="59"/>
    </row>
    <row r="88" spans="1:86" s="27" customFormat="1" ht="23.25" customHeight="1">
      <c r="A88" s="54"/>
      <c r="B88" s="105" t="s">
        <v>120</v>
      </c>
      <c r="C88" s="105"/>
      <c r="D88" s="105"/>
      <c r="E88" s="105"/>
      <c r="F88" s="105"/>
      <c r="G88" s="105"/>
      <c r="H88" s="105"/>
      <c r="I88" s="105"/>
      <c r="J88" s="10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</row>
    <row r="89" spans="1:86" s="55" customFormat="1" ht="23.25" customHeight="1">
      <c r="A89" s="54"/>
      <c r="B89" s="52"/>
      <c r="C89" s="52"/>
      <c r="D89" s="52"/>
      <c r="E89" s="71">
        <f>SUM(F89:H89)</f>
        <v>0</v>
      </c>
      <c r="F89" s="29"/>
      <c r="G89" s="57"/>
      <c r="H89" s="57"/>
      <c r="I89" s="57"/>
      <c r="J89" s="57"/>
    </row>
    <row r="90" spans="1:86" s="55" customFormat="1" ht="18.75">
      <c r="A90" s="54"/>
      <c r="B90" s="53"/>
      <c r="C90" s="53"/>
      <c r="D90" s="53"/>
      <c r="E90" s="71">
        <f>SUM(F90:H90)</f>
        <v>0</v>
      </c>
      <c r="F90" s="58"/>
      <c r="G90" s="58"/>
      <c r="H90" s="59"/>
      <c r="I90" s="59"/>
      <c r="J90" s="59"/>
    </row>
    <row r="91" spans="1:86" s="27" customFormat="1" ht="18.75" customHeight="1">
      <c r="A91" s="54"/>
      <c r="B91" s="105" t="s">
        <v>121</v>
      </c>
      <c r="C91" s="105"/>
      <c r="D91" s="105"/>
      <c r="E91" s="105"/>
      <c r="F91" s="105"/>
      <c r="G91" s="105"/>
      <c r="H91" s="105"/>
      <c r="I91" s="105"/>
      <c r="J91" s="10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</row>
    <row r="92" spans="1:86" s="55" customFormat="1" ht="18.75" customHeight="1">
      <c r="A92" s="54"/>
      <c r="B92" s="52"/>
      <c r="C92" s="52"/>
      <c r="D92" s="52"/>
      <c r="E92" s="71">
        <f>SUM(F92:H92)</f>
        <v>0</v>
      </c>
      <c r="F92" s="29"/>
      <c r="G92" s="57"/>
      <c r="H92" s="57"/>
      <c r="I92" s="57"/>
      <c r="J92" s="57"/>
    </row>
    <row r="93" spans="1:86" s="55" customFormat="1" ht="18.75">
      <c r="A93" s="54"/>
      <c r="B93" s="53"/>
      <c r="C93" s="53"/>
      <c r="D93" s="53"/>
      <c r="E93" s="71">
        <f>SUM(F93:H93)</f>
        <v>0</v>
      </c>
      <c r="F93" s="58"/>
      <c r="G93" s="58"/>
      <c r="H93" s="59"/>
      <c r="I93" s="59"/>
      <c r="J93" s="59"/>
    </row>
    <row r="94" spans="1:86" s="27" customFormat="1" ht="23.25" customHeight="1">
      <c r="A94" s="54"/>
      <c r="B94" s="105" t="s">
        <v>122</v>
      </c>
      <c r="C94" s="105"/>
      <c r="D94" s="105"/>
      <c r="E94" s="105"/>
      <c r="F94" s="105"/>
      <c r="G94" s="105"/>
      <c r="H94" s="105"/>
      <c r="I94" s="105"/>
      <c r="J94" s="10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</row>
    <row r="95" spans="1:86" s="55" customFormat="1" ht="23.25" customHeight="1">
      <c r="A95" s="54"/>
      <c r="B95" s="52"/>
      <c r="C95" s="52"/>
      <c r="D95" s="52"/>
      <c r="E95" s="71">
        <f>SUM(F95:H95)</f>
        <v>0</v>
      </c>
      <c r="F95" s="29"/>
      <c r="G95" s="57"/>
      <c r="H95" s="57"/>
      <c r="I95" s="57"/>
      <c r="J95" s="57"/>
    </row>
    <row r="96" spans="1:86" s="49" customFormat="1" ht="18.75">
      <c r="A96" s="51"/>
      <c r="B96" s="53"/>
      <c r="C96" s="53"/>
      <c r="D96" s="53"/>
      <c r="E96" s="71">
        <f>SUM(F96:H96)</f>
        <v>0</v>
      </c>
      <c r="F96" s="58"/>
      <c r="G96" s="58"/>
      <c r="H96" s="59"/>
      <c r="I96" s="59"/>
      <c r="J96" s="59"/>
    </row>
    <row r="97" spans="1:10" ht="23.25" customHeight="1">
      <c r="A97" s="51"/>
      <c r="B97" s="111" t="s">
        <v>123</v>
      </c>
      <c r="C97" s="112"/>
      <c r="D97" s="112"/>
      <c r="E97" s="112"/>
      <c r="F97" s="112"/>
      <c r="G97" s="112"/>
      <c r="H97" s="112"/>
      <c r="I97" s="112"/>
      <c r="J97" s="113"/>
    </row>
    <row r="98" spans="1:10" s="49" customFormat="1" ht="18.75">
      <c r="A98" s="45"/>
      <c r="B98" s="52"/>
      <c r="C98" s="52"/>
      <c r="D98" s="52"/>
      <c r="E98" s="58">
        <f>SUM(F98:H98)</f>
        <v>0</v>
      </c>
      <c r="F98" s="29"/>
      <c r="G98" s="57"/>
      <c r="H98" s="57"/>
      <c r="I98" s="57"/>
      <c r="J98" s="57"/>
    </row>
    <row r="99" spans="1:10" s="49" customFormat="1" ht="18.75">
      <c r="A99" s="51"/>
      <c r="B99" s="53"/>
      <c r="C99" s="53"/>
      <c r="D99" s="53"/>
      <c r="E99" s="58">
        <f>SUM(F99:H99)</f>
        <v>0</v>
      </c>
      <c r="F99" s="58"/>
      <c r="G99" s="58"/>
      <c r="H99" s="59"/>
      <c r="I99" s="59"/>
      <c r="J99" s="59"/>
    </row>
    <row r="100" spans="1:10" ht="23.25" customHeight="1">
      <c r="A100" s="51"/>
      <c r="B100" s="111" t="s">
        <v>124</v>
      </c>
      <c r="C100" s="112"/>
      <c r="D100" s="112"/>
      <c r="E100" s="112"/>
      <c r="F100" s="112"/>
      <c r="G100" s="112"/>
      <c r="H100" s="112"/>
      <c r="I100" s="112"/>
      <c r="J100" s="113"/>
    </row>
    <row r="101" spans="1:10" s="49" customFormat="1" ht="23.25" customHeight="1">
      <c r="A101" s="51"/>
      <c r="B101" s="52"/>
      <c r="C101" s="52"/>
      <c r="D101" s="52"/>
      <c r="E101" s="71">
        <f>SUM(F101:H101)</f>
        <v>0</v>
      </c>
      <c r="F101" s="29"/>
      <c r="G101" s="57"/>
      <c r="H101" s="57"/>
      <c r="I101" s="57"/>
      <c r="J101" s="57"/>
    </row>
    <row r="102" spans="1:10" s="49" customFormat="1" ht="23.25" customHeight="1">
      <c r="A102" s="51"/>
      <c r="B102" s="53"/>
      <c r="C102" s="53"/>
      <c r="D102" s="53"/>
      <c r="E102" s="71">
        <f>SUM(F102:H102)</f>
        <v>0</v>
      </c>
      <c r="F102" s="58"/>
      <c r="G102" s="58"/>
      <c r="H102" s="59"/>
      <c r="I102" s="59"/>
      <c r="J102" s="59"/>
    </row>
    <row r="103" spans="1:10" ht="23.25" customHeight="1">
      <c r="A103" s="51"/>
      <c r="B103" s="106" t="s">
        <v>155</v>
      </c>
      <c r="C103" s="106"/>
      <c r="D103" s="106"/>
      <c r="E103" s="106"/>
      <c r="F103" s="106"/>
      <c r="G103" s="106"/>
      <c r="H103" s="106"/>
      <c r="I103" s="106"/>
      <c r="J103" s="106"/>
    </row>
    <row r="104" spans="1:10" s="49" customFormat="1" ht="23.25" customHeight="1">
      <c r="A104" s="51"/>
      <c r="B104" s="52"/>
      <c r="C104" s="52"/>
      <c r="D104" s="52"/>
      <c r="E104" s="71">
        <f>SUM(F104:H104)</f>
        <v>0</v>
      </c>
      <c r="F104" s="29"/>
      <c r="G104" s="57"/>
      <c r="H104" s="57"/>
      <c r="I104" s="57"/>
      <c r="J104" s="57"/>
    </row>
    <row r="105" spans="1:10" s="49" customFormat="1" ht="23.25" customHeight="1">
      <c r="A105" s="51"/>
      <c r="B105" s="53"/>
      <c r="C105" s="53"/>
      <c r="D105" s="53"/>
      <c r="E105" s="71">
        <f>SUM(F105:H105)</f>
        <v>0</v>
      </c>
      <c r="F105" s="58"/>
      <c r="G105" s="58"/>
      <c r="H105" s="59"/>
      <c r="I105" s="59"/>
      <c r="J105" s="59"/>
    </row>
    <row r="106" spans="1:10" ht="23.25" customHeight="1">
      <c r="A106" s="51"/>
      <c r="B106" s="106" t="s">
        <v>125</v>
      </c>
      <c r="C106" s="106"/>
      <c r="D106" s="106"/>
      <c r="E106" s="106"/>
      <c r="F106" s="106"/>
      <c r="G106" s="106"/>
      <c r="H106" s="106"/>
      <c r="I106" s="106"/>
      <c r="J106" s="106"/>
    </row>
    <row r="107" spans="1:10" s="49" customFormat="1" ht="23.25" customHeight="1">
      <c r="A107" s="51"/>
      <c r="B107" s="52"/>
      <c r="C107" s="52"/>
      <c r="D107" s="52"/>
      <c r="E107" s="71">
        <f>SUM(F107:H107)</f>
        <v>0</v>
      </c>
      <c r="F107" s="29"/>
      <c r="G107" s="57"/>
      <c r="H107" s="57"/>
      <c r="I107" s="57"/>
      <c r="J107" s="57"/>
    </row>
    <row r="108" spans="1:10" s="49" customFormat="1" ht="23.25" customHeight="1">
      <c r="A108" s="51"/>
      <c r="B108" s="53"/>
      <c r="C108" s="53"/>
      <c r="D108" s="53"/>
      <c r="E108" s="71">
        <f>SUM(F108:H108)</f>
        <v>0</v>
      </c>
      <c r="F108" s="58"/>
      <c r="G108" s="58"/>
      <c r="H108" s="59"/>
      <c r="I108" s="59"/>
      <c r="J108" s="59"/>
    </row>
    <row r="109" spans="1:10" ht="23.25" customHeight="1">
      <c r="A109" s="51"/>
      <c r="B109" s="106" t="s">
        <v>126</v>
      </c>
      <c r="C109" s="106"/>
      <c r="D109" s="106"/>
      <c r="E109" s="106"/>
      <c r="F109" s="106"/>
      <c r="G109" s="106"/>
      <c r="H109" s="106"/>
      <c r="I109" s="106"/>
      <c r="J109" s="106"/>
    </row>
    <row r="110" spans="1:10" s="49" customFormat="1" ht="23.25" customHeight="1">
      <c r="A110" s="51"/>
      <c r="B110" s="52"/>
      <c r="C110" s="52"/>
      <c r="D110" s="52"/>
      <c r="E110" s="71">
        <f>SUM(F110:H110)</f>
        <v>0</v>
      </c>
      <c r="F110" s="29"/>
      <c r="G110" s="57"/>
      <c r="H110" s="57"/>
      <c r="I110" s="57"/>
      <c r="J110" s="57"/>
    </row>
    <row r="111" spans="1:10" s="49" customFormat="1" ht="23.25" customHeight="1">
      <c r="A111" s="51"/>
      <c r="B111" s="53"/>
      <c r="C111" s="53"/>
      <c r="D111" s="53"/>
      <c r="E111" s="71">
        <f>SUM(F111:H111)</f>
        <v>0</v>
      </c>
      <c r="F111" s="58"/>
      <c r="G111" s="58"/>
      <c r="H111" s="59"/>
      <c r="I111" s="59"/>
      <c r="J111" s="59"/>
    </row>
    <row r="112" spans="1:10" ht="23.25" customHeight="1">
      <c r="A112" s="51"/>
      <c r="B112" s="106" t="s">
        <v>127</v>
      </c>
      <c r="C112" s="106"/>
      <c r="D112" s="106"/>
      <c r="E112" s="106"/>
      <c r="F112" s="106"/>
      <c r="G112" s="106"/>
      <c r="H112" s="106"/>
      <c r="I112" s="106"/>
      <c r="J112" s="106"/>
    </row>
    <row r="113" spans="1:10" s="49" customFormat="1" ht="18.75">
      <c r="A113" s="51"/>
      <c r="B113" s="52"/>
      <c r="C113" s="52"/>
      <c r="D113" s="52"/>
      <c r="E113" s="71">
        <f>SUM(F113:H113)</f>
        <v>0</v>
      </c>
      <c r="F113" s="29"/>
      <c r="G113" s="57"/>
      <c r="H113" s="57"/>
      <c r="I113" s="57"/>
      <c r="J113" s="57"/>
    </row>
    <row r="114" spans="1:10" s="49" customFormat="1" ht="18.75">
      <c r="A114" s="51"/>
      <c r="B114" s="53"/>
      <c r="C114" s="53"/>
      <c r="D114" s="53"/>
      <c r="E114" s="71">
        <f>SUM(F114:H114)</f>
        <v>0</v>
      </c>
      <c r="F114" s="58"/>
      <c r="G114" s="58"/>
      <c r="H114" s="59"/>
      <c r="I114" s="59"/>
      <c r="J114" s="59"/>
    </row>
    <row r="115" spans="1:10" ht="18.75" customHeight="1">
      <c r="A115" s="51"/>
      <c r="B115" s="106" t="s">
        <v>128</v>
      </c>
      <c r="C115" s="106"/>
      <c r="D115" s="106"/>
      <c r="E115" s="106"/>
      <c r="F115" s="106"/>
      <c r="G115" s="106"/>
      <c r="H115" s="106"/>
      <c r="I115" s="106"/>
      <c r="J115" s="106"/>
    </row>
    <row r="116" spans="1:10" s="49" customFormat="1" ht="18.75">
      <c r="A116" s="51"/>
      <c r="B116" s="52"/>
      <c r="C116" s="52"/>
      <c r="D116" s="52"/>
      <c r="E116" s="71">
        <f>SUM(F116:H116)</f>
        <v>0</v>
      </c>
      <c r="F116" s="29"/>
      <c r="G116" s="57"/>
      <c r="H116" s="57"/>
      <c r="I116" s="57"/>
      <c r="J116" s="57"/>
    </row>
    <row r="117" spans="1:10" s="49" customFormat="1" ht="18.75">
      <c r="A117" s="51"/>
      <c r="B117" s="53"/>
      <c r="C117" s="53"/>
      <c r="D117" s="53"/>
      <c r="E117" s="71">
        <f>SUM(F117:H117)</f>
        <v>0</v>
      </c>
      <c r="F117" s="58"/>
      <c r="G117" s="58"/>
      <c r="H117" s="59"/>
      <c r="I117" s="59"/>
      <c r="J117" s="59"/>
    </row>
    <row r="118" spans="1:10" ht="18.75" customHeight="1">
      <c r="A118" s="51"/>
      <c r="B118" s="106" t="s">
        <v>129</v>
      </c>
      <c r="C118" s="106"/>
      <c r="D118" s="106"/>
      <c r="E118" s="106"/>
      <c r="F118" s="106"/>
      <c r="G118" s="106"/>
      <c r="H118" s="106"/>
      <c r="I118" s="106"/>
      <c r="J118" s="106"/>
    </row>
    <row r="119" spans="1:10" s="49" customFormat="1" ht="18.75">
      <c r="A119" s="51"/>
      <c r="B119" s="52"/>
      <c r="C119" s="52"/>
      <c r="D119" s="52"/>
      <c r="E119" s="71">
        <f>SUM(F119:H119)</f>
        <v>0</v>
      </c>
      <c r="F119" s="29"/>
      <c r="G119" s="57"/>
      <c r="H119" s="57"/>
      <c r="I119" s="57"/>
      <c r="J119" s="57"/>
    </row>
    <row r="120" spans="1:10" s="49" customFormat="1" ht="18.75">
      <c r="A120" s="51"/>
      <c r="B120" s="53"/>
      <c r="C120" s="53"/>
      <c r="D120" s="53"/>
      <c r="E120" s="71">
        <f>SUM(F120:H120)</f>
        <v>0</v>
      </c>
      <c r="F120" s="58"/>
      <c r="G120" s="58"/>
      <c r="H120" s="59"/>
      <c r="I120" s="59"/>
      <c r="J120" s="59"/>
    </row>
    <row r="121" spans="1:10" ht="18.75" customHeight="1">
      <c r="A121" s="51"/>
      <c r="B121" s="106" t="s">
        <v>130</v>
      </c>
      <c r="C121" s="106"/>
      <c r="D121" s="106"/>
      <c r="E121" s="106"/>
      <c r="F121" s="106"/>
      <c r="G121" s="106"/>
      <c r="H121" s="106"/>
      <c r="I121" s="106"/>
      <c r="J121" s="106"/>
    </row>
    <row r="122" spans="1:10" s="49" customFormat="1" ht="18.75">
      <c r="A122" s="51"/>
      <c r="B122" s="52"/>
      <c r="C122" s="52"/>
      <c r="D122" s="52"/>
      <c r="E122" s="71">
        <f>SUM(F122:H122)</f>
        <v>0</v>
      </c>
      <c r="F122" s="29"/>
      <c r="G122" s="57"/>
      <c r="H122" s="57"/>
      <c r="I122" s="57"/>
      <c r="J122" s="57"/>
    </row>
    <row r="123" spans="1:10" s="49" customFormat="1" ht="18.75">
      <c r="A123" s="51"/>
      <c r="B123" s="53"/>
      <c r="C123" s="53"/>
      <c r="D123" s="53"/>
      <c r="E123" s="71">
        <f>SUM(F123:H123)</f>
        <v>0</v>
      </c>
      <c r="F123" s="58"/>
      <c r="G123" s="58"/>
      <c r="H123" s="59"/>
      <c r="I123" s="59"/>
      <c r="J123" s="59"/>
    </row>
    <row r="124" spans="1:10" ht="18.75" customHeight="1">
      <c r="A124" s="51"/>
      <c r="B124" s="106" t="s">
        <v>131</v>
      </c>
      <c r="C124" s="106"/>
      <c r="D124" s="106"/>
      <c r="E124" s="106"/>
      <c r="F124" s="106"/>
      <c r="G124" s="106"/>
      <c r="H124" s="106"/>
      <c r="I124" s="106"/>
      <c r="J124" s="106"/>
    </row>
    <row r="125" spans="1:10" s="49" customFormat="1" ht="18.75">
      <c r="A125" s="51"/>
      <c r="B125" s="52"/>
      <c r="C125" s="52"/>
      <c r="D125" s="52"/>
      <c r="E125" s="71">
        <f>SUM(F125:H125)</f>
        <v>0</v>
      </c>
      <c r="F125" s="29"/>
      <c r="G125" s="57"/>
      <c r="H125" s="57"/>
      <c r="I125" s="57"/>
      <c r="J125" s="57"/>
    </row>
    <row r="126" spans="1:10" s="49" customFormat="1" ht="18.75">
      <c r="A126" s="51"/>
      <c r="B126" s="53"/>
      <c r="C126" s="53"/>
      <c r="D126" s="53"/>
      <c r="E126" s="71">
        <f>SUM(F126:H126)</f>
        <v>0</v>
      </c>
      <c r="F126" s="58"/>
      <c r="G126" s="58"/>
      <c r="H126" s="59"/>
      <c r="I126" s="59"/>
      <c r="J126" s="59"/>
    </row>
    <row r="127" spans="1:10" ht="18.75" customHeight="1">
      <c r="A127" s="51"/>
      <c r="B127" s="106" t="s">
        <v>132</v>
      </c>
      <c r="C127" s="106"/>
      <c r="D127" s="106"/>
      <c r="E127" s="106"/>
      <c r="F127" s="106"/>
      <c r="G127" s="106"/>
      <c r="H127" s="106"/>
      <c r="I127" s="106"/>
      <c r="J127" s="106"/>
    </row>
    <row r="128" spans="1:10" s="49" customFormat="1" ht="18.75">
      <c r="A128" s="51"/>
      <c r="B128" s="52"/>
      <c r="C128" s="52"/>
      <c r="D128" s="52"/>
      <c r="E128" s="71">
        <f>SUM(F128:H128)</f>
        <v>0</v>
      </c>
      <c r="F128" s="29"/>
      <c r="G128" s="57"/>
      <c r="H128" s="57"/>
      <c r="I128" s="57"/>
      <c r="J128" s="57"/>
    </row>
    <row r="129" spans="1:10" s="49" customFormat="1" ht="18.75">
      <c r="A129" s="51"/>
      <c r="B129" s="53"/>
      <c r="C129" s="53"/>
      <c r="D129" s="53"/>
      <c r="E129" s="71">
        <f>SUM(F129:H129)</f>
        <v>0</v>
      </c>
      <c r="F129" s="58"/>
      <c r="G129" s="58"/>
      <c r="H129" s="59"/>
      <c r="I129" s="59"/>
      <c r="J129" s="59"/>
    </row>
    <row r="130" spans="1:10" ht="18.75" customHeight="1">
      <c r="A130" s="51"/>
      <c r="B130" s="106" t="s">
        <v>133</v>
      </c>
      <c r="C130" s="106"/>
      <c r="D130" s="106"/>
      <c r="E130" s="106"/>
      <c r="F130" s="106"/>
      <c r="G130" s="106"/>
      <c r="H130" s="106"/>
      <c r="I130" s="106"/>
      <c r="J130" s="106"/>
    </row>
    <row r="131" spans="1:10" s="49" customFormat="1" ht="18.75">
      <c r="A131" s="51"/>
      <c r="B131" s="52"/>
      <c r="C131" s="52"/>
      <c r="D131" s="52"/>
      <c r="E131" s="71">
        <f>SUM(F131:H131)</f>
        <v>0</v>
      </c>
      <c r="F131" s="29"/>
      <c r="G131" s="57"/>
      <c r="H131" s="57"/>
      <c r="I131" s="57"/>
      <c r="J131" s="57"/>
    </row>
    <row r="132" spans="1:10" s="49" customFormat="1" ht="18.75">
      <c r="A132" s="51"/>
      <c r="B132" s="53"/>
      <c r="C132" s="53"/>
      <c r="D132" s="53"/>
      <c r="E132" s="71">
        <f>SUM(F132:H132)</f>
        <v>0</v>
      </c>
      <c r="F132" s="58"/>
      <c r="G132" s="58"/>
      <c r="H132" s="59"/>
      <c r="I132" s="59"/>
      <c r="J132" s="59"/>
    </row>
    <row r="133" spans="1:10" ht="18.75">
      <c r="A133" s="51"/>
      <c r="B133" s="106" t="s">
        <v>134</v>
      </c>
      <c r="C133" s="106"/>
      <c r="D133" s="106"/>
      <c r="E133" s="106"/>
      <c r="F133" s="106"/>
      <c r="G133" s="106"/>
      <c r="H133" s="106"/>
      <c r="I133" s="106"/>
      <c r="J133" s="106"/>
    </row>
    <row r="134" spans="1:10" s="49" customFormat="1" ht="18.75">
      <c r="A134" s="51"/>
      <c r="B134" s="52"/>
      <c r="C134" s="52"/>
      <c r="D134" s="52"/>
      <c r="E134" s="71">
        <f>SUM(F134:H134)</f>
        <v>0</v>
      </c>
      <c r="F134" s="29"/>
      <c r="G134" s="57"/>
      <c r="H134" s="57"/>
      <c r="I134" s="57"/>
      <c r="J134" s="57"/>
    </row>
    <row r="135" spans="1:10" s="49" customFormat="1" ht="18.75">
      <c r="A135" s="51"/>
      <c r="B135" s="53"/>
      <c r="C135" s="53"/>
      <c r="D135" s="53"/>
      <c r="E135" s="71">
        <f>SUM(F135:H135)</f>
        <v>0</v>
      </c>
      <c r="F135" s="58"/>
      <c r="G135" s="58"/>
      <c r="H135" s="59"/>
      <c r="I135" s="59"/>
      <c r="J135" s="59"/>
    </row>
    <row r="136" spans="1:10" ht="18.75" customHeight="1">
      <c r="A136" s="51"/>
      <c r="B136" s="106" t="s">
        <v>135</v>
      </c>
      <c r="C136" s="106"/>
      <c r="D136" s="106"/>
      <c r="E136" s="106"/>
      <c r="F136" s="106"/>
      <c r="G136" s="106"/>
      <c r="H136" s="106"/>
      <c r="I136" s="106"/>
      <c r="J136" s="106"/>
    </row>
    <row r="137" spans="1:10" s="49" customFormat="1" ht="18.75">
      <c r="A137" s="51"/>
      <c r="B137" s="52"/>
      <c r="C137" s="52"/>
      <c r="D137" s="52"/>
      <c r="E137" s="71">
        <f>SUM(F137:H137)</f>
        <v>0</v>
      </c>
      <c r="F137" s="29"/>
      <c r="G137" s="57"/>
      <c r="H137" s="57"/>
      <c r="I137" s="57"/>
      <c r="J137" s="57"/>
    </row>
    <row r="138" spans="1:10" s="49" customFormat="1" ht="18.75">
      <c r="A138" s="51"/>
      <c r="B138" s="53"/>
      <c r="C138" s="53"/>
      <c r="D138" s="53"/>
      <c r="E138" s="71">
        <f>SUM(F138:H138)</f>
        <v>0</v>
      </c>
      <c r="F138" s="58"/>
      <c r="G138" s="58"/>
      <c r="H138" s="59"/>
      <c r="I138" s="59"/>
      <c r="J138" s="59"/>
    </row>
    <row r="139" spans="1:10" ht="18.75" customHeight="1">
      <c r="A139" s="51"/>
      <c r="B139" s="106" t="s">
        <v>136</v>
      </c>
      <c r="C139" s="106"/>
      <c r="D139" s="106"/>
      <c r="E139" s="106"/>
      <c r="F139" s="106"/>
      <c r="G139" s="106"/>
      <c r="H139" s="106"/>
      <c r="I139" s="106"/>
      <c r="J139" s="106"/>
    </row>
    <row r="140" spans="1:10" s="49" customFormat="1" ht="18.75">
      <c r="A140" s="51"/>
      <c r="B140" s="52"/>
      <c r="C140" s="52"/>
      <c r="D140" s="52"/>
      <c r="E140" s="71">
        <f>SUM(F140:H140)</f>
        <v>0</v>
      </c>
      <c r="F140" s="29"/>
      <c r="G140" s="57"/>
      <c r="H140" s="57"/>
      <c r="I140" s="57"/>
      <c r="J140" s="57"/>
    </row>
    <row r="141" spans="1:10" s="49" customFormat="1" ht="18.75">
      <c r="A141" s="51"/>
      <c r="B141" s="53"/>
      <c r="C141" s="53"/>
      <c r="D141" s="53"/>
      <c r="E141" s="71">
        <f>SUM(F141:H141)</f>
        <v>0</v>
      </c>
      <c r="F141" s="58"/>
      <c r="G141" s="58"/>
      <c r="H141" s="59"/>
      <c r="I141" s="59"/>
      <c r="J141" s="59"/>
    </row>
    <row r="142" spans="1:10" ht="18.75" customHeight="1">
      <c r="A142" s="51"/>
      <c r="B142" s="106" t="s">
        <v>137</v>
      </c>
      <c r="C142" s="106"/>
      <c r="D142" s="106"/>
      <c r="E142" s="106"/>
      <c r="F142" s="106"/>
      <c r="G142" s="106"/>
      <c r="H142" s="106"/>
      <c r="I142" s="106"/>
      <c r="J142" s="106"/>
    </row>
    <row r="143" spans="1:10" s="49" customFormat="1" ht="18.75" customHeight="1">
      <c r="A143" s="51"/>
      <c r="B143" s="52"/>
      <c r="C143" s="52"/>
      <c r="D143" s="52"/>
      <c r="E143" s="71">
        <f>SUM(F143:H143)</f>
        <v>0</v>
      </c>
      <c r="F143" s="29"/>
      <c r="G143" s="57"/>
      <c r="H143" s="57"/>
      <c r="I143" s="57"/>
      <c r="J143" s="57"/>
    </row>
    <row r="144" spans="1:10" s="49" customFormat="1" ht="18.75">
      <c r="A144" s="51"/>
      <c r="B144" s="53"/>
      <c r="C144" s="53"/>
      <c r="D144" s="53"/>
      <c r="E144" s="71">
        <f>SUM(F144:H144)</f>
        <v>0</v>
      </c>
      <c r="F144" s="58"/>
      <c r="G144" s="58"/>
      <c r="H144" s="59"/>
      <c r="I144" s="59"/>
      <c r="J144" s="59"/>
    </row>
    <row r="145" spans="1:12" ht="18.75" customHeight="1">
      <c r="A145" s="72"/>
      <c r="B145" s="102" t="s">
        <v>156</v>
      </c>
      <c r="C145" s="103"/>
      <c r="D145" s="104"/>
      <c r="E145" s="77">
        <f t="shared" ref="E145:J145" si="0">ROUND(SUM(E12:E144),3)</f>
        <v>60</v>
      </c>
      <c r="F145" s="77">
        <f t="shared" si="0"/>
        <v>60</v>
      </c>
      <c r="G145" s="77">
        <f t="shared" si="0"/>
        <v>0</v>
      </c>
      <c r="H145" s="77">
        <f t="shared" si="0"/>
        <v>0</v>
      </c>
      <c r="I145" s="77">
        <f t="shared" si="0"/>
        <v>0</v>
      </c>
      <c r="J145" s="77">
        <f t="shared" si="0"/>
        <v>114</v>
      </c>
    </row>
    <row r="146" spans="1:12" ht="18.75" customHeight="1">
      <c r="A146" s="72"/>
      <c r="B146" s="116" t="s">
        <v>157</v>
      </c>
      <c r="C146" s="117"/>
      <c r="D146" s="118"/>
      <c r="E146" s="58"/>
      <c r="F146" s="58"/>
      <c r="G146" s="58"/>
      <c r="H146" s="59"/>
      <c r="I146" s="59"/>
      <c r="J146" s="59"/>
    </row>
    <row r="147" spans="1:12" s="68" customFormat="1">
      <c r="A147" s="67"/>
      <c r="B147" s="67"/>
      <c r="C147" s="49"/>
      <c r="D147" s="49"/>
      <c r="E147" s="49"/>
      <c r="F147" s="49"/>
      <c r="G147" s="49"/>
      <c r="H147" s="49"/>
      <c r="I147" s="49"/>
      <c r="J147" s="49"/>
      <c r="L147" s="49"/>
    </row>
    <row r="148" spans="1:12" s="68" customFormat="1">
      <c r="A148" s="67"/>
      <c r="B148" s="67"/>
      <c r="C148" s="64" t="s">
        <v>65</v>
      </c>
      <c r="D148" s="65"/>
      <c r="E148" s="65"/>
      <c r="F148" s="65"/>
      <c r="G148" s="65"/>
      <c r="H148" s="65"/>
      <c r="I148" s="65"/>
      <c r="J148" s="65"/>
      <c r="L148" s="49"/>
    </row>
    <row r="149" spans="1:12" s="68" customFormat="1">
      <c r="A149" s="67"/>
      <c r="B149" s="67"/>
      <c r="C149" s="64" t="s">
        <v>174</v>
      </c>
      <c r="D149" s="65"/>
      <c r="E149" s="65"/>
      <c r="F149" s="65"/>
      <c r="G149" s="65"/>
      <c r="H149" s="65"/>
      <c r="I149" s="65"/>
      <c r="J149" s="64" t="s">
        <v>176</v>
      </c>
      <c r="L149" s="49"/>
    </row>
    <row r="150" spans="1:12" s="68" customFormat="1">
      <c r="A150" s="67"/>
      <c r="B150" s="67"/>
      <c r="C150" s="64" t="s">
        <v>175</v>
      </c>
      <c r="D150" s="65"/>
      <c r="E150" s="65"/>
      <c r="F150" s="65"/>
      <c r="G150" s="65"/>
      <c r="H150" s="65"/>
      <c r="I150" s="65"/>
      <c r="J150" s="65"/>
      <c r="L150" s="49"/>
    </row>
    <row r="151" spans="1:12" s="68" customFormat="1">
      <c r="A151" s="67"/>
      <c r="B151" s="67"/>
      <c r="C151" s="69"/>
      <c r="D151" s="70"/>
      <c r="E151" s="70"/>
      <c r="F151" s="70"/>
      <c r="G151" s="70"/>
      <c r="H151" s="70"/>
      <c r="I151" s="70"/>
      <c r="J151" s="70"/>
      <c r="L151" s="49"/>
    </row>
    <row r="152" spans="1:12" s="68" customFormat="1">
      <c r="A152" s="67"/>
      <c r="B152" s="67"/>
      <c r="C152" s="64" t="s">
        <v>7</v>
      </c>
      <c r="D152" s="66"/>
      <c r="E152" s="66"/>
      <c r="F152" s="66"/>
      <c r="G152" s="66"/>
      <c r="H152" s="66"/>
      <c r="I152" s="66"/>
      <c r="J152" s="66"/>
      <c r="L152" s="49"/>
    </row>
    <row r="153" spans="1:12" s="68" customFormat="1">
      <c r="A153" s="67"/>
      <c r="B153" s="67"/>
      <c r="C153" s="64" t="s">
        <v>177</v>
      </c>
      <c r="D153" s="66"/>
      <c r="E153" s="66"/>
      <c r="F153" s="66"/>
      <c r="G153" s="66"/>
      <c r="H153" s="66" t="s">
        <v>8</v>
      </c>
      <c r="I153" s="64" t="s">
        <v>9</v>
      </c>
      <c r="J153" s="64" t="s">
        <v>178</v>
      </c>
      <c r="L153" s="49"/>
    </row>
    <row r="154" spans="1:12" s="49" customFormat="1"/>
    <row r="155" spans="1:12" s="49" customFormat="1"/>
    <row r="156" spans="1:12" s="49" customFormat="1"/>
    <row r="157" spans="1:12" s="49" customFormat="1"/>
    <row r="158" spans="1:12" s="49" customFormat="1"/>
    <row r="159" spans="1:12" s="49" customFormat="1"/>
    <row r="160" spans="1:12" s="49" customFormat="1"/>
    <row r="161" s="49" customFormat="1"/>
    <row r="162" s="49" customFormat="1"/>
    <row r="163" s="49" customFormat="1"/>
    <row r="164" s="49" customFormat="1"/>
    <row r="165" s="49" customFormat="1"/>
    <row r="166" s="49" customFormat="1"/>
    <row r="167" s="49" customFormat="1"/>
    <row r="168" s="49" customFormat="1"/>
    <row r="169" s="49" customFormat="1"/>
    <row r="170" s="49" customFormat="1"/>
    <row r="171" s="49" customFormat="1"/>
    <row r="172" s="49" customFormat="1"/>
    <row r="173" s="49" customFormat="1" ht="15.75" customHeight="1"/>
    <row r="174" s="49" customFormat="1"/>
    <row r="175" s="49" customFormat="1"/>
    <row r="176" s="49" customFormat="1"/>
    <row r="177" s="49" customFormat="1"/>
    <row r="178" s="49" customFormat="1"/>
    <row r="179" s="49" customFormat="1"/>
    <row r="180" s="49" customFormat="1"/>
    <row r="181" s="49" customFormat="1"/>
    <row r="182" s="49" customFormat="1"/>
    <row r="183" s="49" customFormat="1"/>
    <row r="184" s="49" customFormat="1"/>
    <row r="185" s="49" customFormat="1"/>
    <row r="186" s="49" customFormat="1"/>
    <row r="187" s="49" customFormat="1"/>
    <row r="188" s="49" customFormat="1"/>
    <row r="189" s="49" customFormat="1"/>
    <row r="190" s="49" customFormat="1"/>
    <row r="191" s="49" customFormat="1"/>
    <row r="192" s="49" customFormat="1"/>
    <row r="193" s="49" customFormat="1"/>
    <row r="194" s="49" customFormat="1"/>
    <row r="195" s="49" customFormat="1"/>
    <row r="196" s="49" customFormat="1"/>
    <row r="197" s="49" customFormat="1"/>
    <row r="198" s="49" customFormat="1"/>
    <row r="199" s="49" customFormat="1"/>
    <row r="200" s="49" customFormat="1"/>
    <row r="201" s="49" customFormat="1"/>
    <row r="202" s="49" customFormat="1"/>
    <row r="203" s="49" customFormat="1"/>
    <row r="204" s="49" customFormat="1"/>
    <row r="205" s="49" customFormat="1"/>
    <row r="206" s="49" customFormat="1"/>
    <row r="207" s="49" customFormat="1"/>
    <row r="208" s="49" customFormat="1"/>
    <row r="209" s="49" customFormat="1"/>
    <row r="210" s="49" customFormat="1"/>
    <row r="211" s="49" customFormat="1"/>
    <row r="212" s="49" customFormat="1"/>
    <row r="213" s="49" customFormat="1"/>
    <row r="214" s="49" customFormat="1"/>
    <row r="215" s="49" customFormat="1"/>
    <row r="216" s="49" customFormat="1"/>
    <row r="217" s="49" customFormat="1"/>
    <row r="218" s="49" customFormat="1"/>
    <row r="219" s="49" customFormat="1"/>
    <row r="220" s="49" customFormat="1"/>
    <row r="221" s="49" customFormat="1"/>
    <row r="222" s="49" customFormat="1"/>
    <row r="223" s="49" customFormat="1"/>
    <row r="224" s="49" customFormat="1"/>
    <row r="225" s="49" customFormat="1"/>
    <row r="226" s="49" customFormat="1"/>
    <row r="227" s="49" customFormat="1"/>
    <row r="228" s="49" customFormat="1"/>
    <row r="229" s="49" customFormat="1"/>
    <row r="230" s="49" customFormat="1"/>
    <row r="231" s="49" customFormat="1"/>
    <row r="232" s="49" customFormat="1"/>
    <row r="233" s="49" customFormat="1"/>
    <row r="234" s="49" customFormat="1"/>
    <row r="235" s="49" customFormat="1"/>
    <row r="236" s="49" customFormat="1"/>
    <row r="237" s="49" customFormat="1"/>
    <row r="238" s="49" customFormat="1"/>
    <row r="239" s="49" customFormat="1"/>
    <row r="240" s="49" customFormat="1"/>
    <row r="241" s="49" customFormat="1"/>
    <row r="242" s="49" customFormat="1"/>
    <row r="243" s="49" customFormat="1"/>
    <row r="244" s="49" customFormat="1"/>
    <row r="245" s="49" customFormat="1"/>
    <row r="246" s="49" customFormat="1"/>
    <row r="247" s="49" customFormat="1"/>
    <row r="248" s="49" customFormat="1"/>
    <row r="249" s="49" customFormat="1"/>
    <row r="250" s="49" customFormat="1"/>
    <row r="251" s="49" customFormat="1"/>
    <row r="252" s="49" customFormat="1"/>
    <row r="253" s="49" customFormat="1"/>
    <row r="254" s="49" customFormat="1"/>
    <row r="255" s="49" customFormat="1"/>
    <row r="256" s="49" customFormat="1"/>
    <row r="257" s="49" customFormat="1"/>
    <row r="258" s="49" customFormat="1"/>
    <row r="259" s="49" customFormat="1"/>
    <row r="260" s="49" customFormat="1"/>
    <row r="261" s="49" customFormat="1"/>
    <row r="262" s="49" customFormat="1"/>
    <row r="263" s="49" customFormat="1"/>
    <row r="264" s="49" customFormat="1"/>
    <row r="265" s="49" customFormat="1"/>
    <row r="266" s="49" customFormat="1"/>
    <row r="267" s="49" customFormat="1"/>
    <row r="268" s="49" customFormat="1"/>
    <row r="269" s="49" customFormat="1"/>
    <row r="270" s="49" customFormat="1"/>
    <row r="271" s="49" customFormat="1"/>
    <row r="272" s="49" customFormat="1"/>
    <row r="273" s="49" customFormat="1"/>
    <row r="274" s="49" customFormat="1"/>
    <row r="275" s="49" customFormat="1"/>
    <row r="276" s="49" customFormat="1"/>
    <row r="277" s="49" customFormat="1"/>
    <row r="278" s="49" customFormat="1"/>
    <row r="279" s="49" customFormat="1"/>
    <row r="280" s="49" customFormat="1"/>
    <row r="281" s="49" customFormat="1"/>
    <row r="282" s="49" customFormat="1"/>
    <row r="283" s="49" customFormat="1"/>
    <row r="284" s="49" customFormat="1"/>
    <row r="285" s="49" customFormat="1"/>
    <row r="286" s="49" customFormat="1"/>
    <row r="287" s="49" customFormat="1"/>
    <row r="288" s="49" customFormat="1"/>
    <row r="289" s="49" customFormat="1"/>
    <row r="290" s="49" customFormat="1"/>
    <row r="291" s="49" customFormat="1"/>
    <row r="292" s="49" customFormat="1"/>
    <row r="293" s="49" customFormat="1"/>
    <row r="294" s="49" customFormat="1"/>
    <row r="295" s="49" customFormat="1"/>
    <row r="296" s="49" customFormat="1"/>
    <row r="297" s="49" customFormat="1"/>
    <row r="298" s="49" customFormat="1"/>
    <row r="299" s="49" customFormat="1"/>
    <row r="300" s="49" customFormat="1"/>
    <row r="301" s="49" customFormat="1"/>
    <row r="302" s="49" customFormat="1"/>
    <row r="303" s="49" customFormat="1"/>
    <row r="304" s="49" customFormat="1"/>
    <row r="305" s="49" customFormat="1"/>
    <row r="306" s="49" customFormat="1"/>
    <row r="307" s="49" customFormat="1"/>
    <row r="308" s="49" customFormat="1"/>
    <row r="309" s="49" customFormat="1"/>
    <row r="310" s="49" customFormat="1"/>
    <row r="311" s="49" customFormat="1"/>
    <row r="312" s="49" customFormat="1"/>
    <row r="313" s="49" customFormat="1"/>
    <row r="314" s="49" customFormat="1"/>
    <row r="315" s="49" customFormat="1"/>
    <row r="316" s="49" customFormat="1"/>
    <row r="317" s="49" customFormat="1"/>
    <row r="318" s="49" customFormat="1"/>
    <row r="319" s="49" customFormat="1"/>
    <row r="320" s="49" customFormat="1"/>
    <row r="321" s="49" customFormat="1"/>
    <row r="322" s="49" customFormat="1"/>
    <row r="323" s="49" customFormat="1"/>
    <row r="324" s="49" customFormat="1"/>
    <row r="325" s="49" customFormat="1"/>
    <row r="326" s="49" customFormat="1"/>
    <row r="327" s="49" customFormat="1"/>
    <row r="328" s="49" customFormat="1"/>
    <row r="329" s="49" customFormat="1"/>
    <row r="330" s="49" customFormat="1"/>
    <row r="331" s="49" customFormat="1"/>
    <row r="332" s="49" customFormat="1"/>
    <row r="333" s="49" customFormat="1"/>
    <row r="334" s="49" customFormat="1"/>
    <row r="335" s="49" customFormat="1"/>
    <row r="336" s="49" customFormat="1"/>
    <row r="337" s="49" customFormat="1"/>
    <row r="338" s="49" customFormat="1"/>
    <row r="339" s="49" customFormat="1"/>
    <row r="340" s="49" customFormat="1"/>
    <row r="341" s="49" customFormat="1"/>
    <row r="342" s="49" customFormat="1"/>
    <row r="343" s="49" customFormat="1"/>
    <row r="344" s="49" customFormat="1"/>
    <row r="345" s="49" customFormat="1"/>
    <row r="346" s="49" customFormat="1"/>
    <row r="347" s="49" customFormat="1"/>
    <row r="348" s="49" customFormat="1"/>
    <row r="349" s="49" customFormat="1"/>
    <row r="350" s="49" customFormat="1"/>
    <row r="351" s="49" customFormat="1"/>
    <row r="352" s="49" customFormat="1"/>
    <row r="353" s="49" customFormat="1"/>
    <row r="354" s="49" customFormat="1"/>
    <row r="355" s="49" customFormat="1"/>
    <row r="356" s="49" customFormat="1"/>
    <row r="357" s="49" customFormat="1"/>
    <row r="358" s="49" customFormat="1"/>
    <row r="359" s="49" customFormat="1"/>
    <row r="360" s="49" customFormat="1"/>
    <row r="361" s="49" customFormat="1"/>
    <row r="362" s="49" customFormat="1"/>
    <row r="363" s="49" customFormat="1"/>
    <row r="364" s="49" customFormat="1"/>
    <row r="365" s="49" customFormat="1"/>
    <row r="366" s="49" customFormat="1"/>
    <row r="367" s="49" customFormat="1"/>
    <row r="368" s="49" customFormat="1"/>
    <row r="369" s="49" customFormat="1"/>
    <row r="370" s="49" customFormat="1"/>
    <row r="371" s="49" customFormat="1"/>
    <row r="372" s="49" customFormat="1"/>
    <row r="373" s="49" customFormat="1"/>
    <row r="374" s="49" customFormat="1"/>
    <row r="375" s="49" customFormat="1"/>
    <row r="376" s="49" customFormat="1"/>
    <row r="377" s="49" customFormat="1"/>
    <row r="378" s="49" customFormat="1"/>
    <row r="379" s="49" customFormat="1"/>
    <row r="380" s="49" customFormat="1"/>
    <row r="381" s="49" customFormat="1"/>
    <row r="382" s="49" customFormat="1"/>
    <row r="383" s="49" customFormat="1"/>
    <row r="384" s="49" customFormat="1"/>
    <row r="385" s="49" customFormat="1"/>
    <row r="386" s="49" customFormat="1"/>
    <row r="387" s="49" customFormat="1"/>
    <row r="388" s="49" customFormat="1"/>
    <row r="389" s="49" customFormat="1"/>
    <row r="390" s="49" customFormat="1"/>
    <row r="391" s="49" customFormat="1"/>
    <row r="392" s="49" customFormat="1"/>
    <row r="393" s="49" customFormat="1"/>
    <row r="394" s="49" customFormat="1"/>
    <row r="395" s="49" customFormat="1"/>
    <row r="396" s="49" customFormat="1"/>
    <row r="397" s="49" customFormat="1"/>
    <row r="398" s="49" customFormat="1"/>
    <row r="399" s="49" customFormat="1"/>
    <row r="400" s="49" customFormat="1"/>
    <row r="401" s="49" customFormat="1"/>
    <row r="402" s="49" customFormat="1"/>
    <row r="403" s="49" customFormat="1"/>
    <row r="404" s="49" customFormat="1"/>
    <row r="405" s="49" customFormat="1"/>
    <row r="406" s="49" customFormat="1"/>
    <row r="407" s="49" customFormat="1"/>
    <row r="408" s="49" customFormat="1"/>
    <row r="409" s="49" customFormat="1"/>
    <row r="410" s="49" customFormat="1"/>
    <row r="411" s="49" customFormat="1"/>
    <row r="412" s="49" customFormat="1"/>
    <row r="413" s="49" customFormat="1"/>
    <row r="414" s="49" customFormat="1"/>
    <row r="415" s="49" customFormat="1"/>
    <row r="416" s="49" customFormat="1"/>
    <row r="417" s="49" customFormat="1"/>
    <row r="418" s="49" customFormat="1"/>
    <row r="419" s="49" customFormat="1"/>
    <row r="420" s="49" customFormat="1"/>
    <row r="421" s="49" customFormat="1"/>
    <row r="422" s="49" customFormat="1"/>
    <row r="423" s="49" customFormat="1"/>
    <row r="424" s="49" customFormat="1"/>
    <row r="425" s="49" customFormat="1"/>
    <row r="426" s="49" customFormat="1"/>
    <row r="427" s="49" customFormat="1"/>
    <row r="428" s="49" customFormat="1"/>
    <row r="429" s="49" customFormat="1"/>
    <row r="430" s="49" customFormat="1"/>
    <row r="431" s="49" customFormat="1"/>
    <row r="432" s="49" customFormat="1"/>
    <row r="433" s="49" customFormat="1"/>
    <row r="434" s="49" customFormat="1"/>
    <row r="435" s="49" customFormat="1"/>
    <row r="436" s="49" customFormat="1"/>
    <row r="437" s="49" customFormat="1"/>
    <row r="438" s="49" customFormat="1"/>
    <row r="439" s="49" customFormat="1"/>
    <row r="440" s="49" customFormat="1"/>
    <row r="441" s="49" customFormat="1"/>
    <row r="442" s="49" customFormat="1"/>
    <row r="443" s="49" customFormat="1"/>
    <row r="444" s="49" customFormat="1"/>
    <row r="445" s="49" customFormat="1"/>
    <row r="446" s="49" customFormat="1"/>
    <row r="447" s="49" customFormat="1"/>
    <row r="448" s="49" customFormat="1"/>
    <row r="449" s="49" customFormat="1"/>
    <row r="450" s="49" customFormat="1"/>
    <row r="451" s="49" customFormat="1"/>
    <row r="452" s="49" customFormat="1"/>
    <row r="453" s="49" customFormat="1"/>
    <row r="454" s="49" customFormat="1"/>
    <row r="455" s="49" customFormat="1"/>
    <row r="456" s="49" customFormat="1"/>
    <row r="457" s="49" customFormat="1"/>
    <row r="458" s="49" customFormat="1"/>
    <row r="459" s="49" customFormat="1"/>
    <row r="460" s="49" customFormat="1"/>
    <row r="461" s="49" customFormat="1"/>
    <row r="462" s="49" customFormat="1"/>
    <row r="463" s="49" customFormat="1"/>
    <row r="464" s="49" customFormat="1"/>
    <row r="465" s="49" customFormat="1"/>
    <row r="466" s="49" customFormat="1"/>
    <row r="467" s="49" customFormat="1"/>
    <row r="468" s="49" customFormat="1"/>
    <row r="469" s="49" customFormat="1"/>
    <row r="470" s="49" customFormat="1"/>
    <row r="471" s="49" customFormat="1"/>
    <row r="472" s="49" customFormat="1"/>
    <row r="473" s="49" customFormat="1"/>
    <row r="474" s="49" customFormat="1"/>
    <row r="475" s="49" customFormat="1"/>
    <row r="476" s="49" customFormat="1"/>
    <row r="477" s="49" customFormat="1"/>
    <row r="478" s="49" customFormat="1"/>
    <row r="479" s="49" customFormat="1"/>
    <row r="480" s="49" customFormat="1"/>
    <row r="481" s="49" customFormat="1"/>
    <row r="482" s="49" customFormat="1"/>
    <row r="483" s="49" customFormat="1"/>
    <row r="484" s="49" customFormat="1"/>
    <row r="485" s="49" customFormat="1"/>
    <row r="486" s="49" customFormat="1"/>
    <row r="487" s="49" customFormat="1"/>
    <row r="488" s="49" customFormat="1"/>
    <row r="489" s="49" customFormat="1"/>
    <row r="490" s="49" customFormat="1"/>
    <row r="491" s="49" customFormat="1"/>
    <row r="492" s="49" customFormat="1"/>
    <row r="493" s="49" customFormat="1"/>
    <row r="494" s="49" customFormat="1"/>
    <row r="495" s="49" customFormat="1"/>
    <row r="496" s="49" customFormat="1"/>
    <row r="497" s="49" customFormat="1"/>
    <row r="498" s="49" customFormat="1"/>
    <row r="499" s="49" customFormat="1"/>
    <row r="500" s="49" customFormat="1"/>
    <row r="501" s="49" customFormat="1"/>
    <row r="502" s="49" customFormat="1"/>
    <row r="503" s="49" customFormat="1"/>
    <row r="504" s="49" customFormat="1"/>
    <row r="505" s="49" customFormat="1"/>
    <row r="506" s="49" customFormat="1"/>
    <row r="507" s="49" customFormat="1"/>
    <row r="508" s="49" customFormat="1"/>
    <row r="509" s="49" customFormat="1"/>
  </sheetData>
  <sheetProtection formatCells="0" formatColumns="0" formatRows="0" insertRows="0"/>
  <mergeCells count="63">
    <mergeCell ref="B146:D146"/>
    <mergeCell ref="F8:F9"/>
    <mergeCell ref="G8:G9"/>
    <mergeCell ref="B46:J46"/>
    <mergeCell ref="A1:J1"/>
    <mergeCell ref="A2:J2"/>
    <mergeCell ref="A3:J3"/>
    <mergeCell ref="A4:J4"/>
    <mergeCell ref="A6:A9"/>
    <mergeCell ref="B6:B9"/>
    <mergeCell ref="C6:C9"/>
    <mergeCell ref="D6:D9"/>
    <mergeCell ref="E6:H6"/>
    <mergeCell ref="I6:I9"/>
    <mergeCell ref="J6:J9"/>
    <mergeCell ref="E7:E9"/>
    <mergeCell ref="F7:H7"/>
    <mergeCell ref="B21:J21"/>
    <mergeCell ref="B11:J11"/>
    <mergeCell ref="B14:J14"/>
    <mergeCell ref="B18:J18"/>
    <mergeCell ref="B15:J15"/>
    <mergeCell ref="B61:J61"/>
    <mergeCell ref="B64:J64"/>
    <mergeCell ref="B67:J67"/>
    <mergeCell ref="B70:J70"/>
    <mergeCell ref="B37:J37"/>
    <mergeCell ref="B40:J40"/>
    <mergeCell ref="B43:J43"/>
    <mergeCell ref="B49:J49"/>
    <mergeCell ref="B52:J52"/>
    <mergeCell ref="B24:J24"/>
    <mergeCell ref="B127:J127"/>
    <mergeCell ref="B130:J130"/>
    <mergeCell ref="B133:J133"/>
    <mergeCell ref="B136:J136"/>
    <mergeCell ref="B109:J109"/>
    <mergeCell ref="B112:J112"/>
    <mergeCell ref="B115:J115"/>
    <mergeCell ref="B118:J118"/>
    <mergeCell ref="B121:J121"/>
    <mergeCell ref="B124:J124"/>
    <mergeCell ref="B91:J91"/>
    <mergeCell ref="B94:J94"/>
    <mergeCell ref="B97:J97"/>
    <mergeCell ref="B100:J100"/>
    <mergeCell ref="B103:J103"/>
    <mergeCell ref="B145:D145"/>
    <mergeCell ref="B34:J34"/>
    <mergeCell ref="B31:J31"/>
    <mergeCell ref="B28:J28"/>
    <mergeCell ref="B27:J27"/>
    <mergeCell ref="B139:J139"/>
    <mergeCell ref="B142:J142"/>
    <mergeCell ref="B106:J106"/>
    <mergeCell ref="B73:J73"/>
    <mergeCell ref="B76:J76"/>
    <mergeCell ref="B79:J79"/>
    <mergeCell ref="B82:J82"/>
    <mergeCell ref="B85:J85"/>
    <mergeCell ref="B88:J88"/>
    <mergeCell ref="B55:J55"/>
    <mergeCell ref="B58:J58"/>
  </mergeCells>
  <pageMargins left="0.75" right="0.75" top="1" bottom="1" header="0.5" footer="0.5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59"/>
  <sheetViews>
    <sheetView topLeftCell="A78" workbookViewId="0">
      <selection activeCell="F34" sqref="F34"/>
    </sheetView>
  </sheetViews>
  <sheetFormatPr defaultRowHeight="12.75"/>
  <cols>
    <col min="2" max="2" width="20.85546875" customWidth="1"/>
  </cols>
  <sheetData>
    <row r="5" spans="1:3">
      <c r="A5" s="7">
        <v>1</v>
      </c>
      <c r="B5" s="7" t="s">
        <v>52</v>
      </c>
      <c r="C5" s="7">
        <v>1</v>
      </c>
    </row>
    <row r="6" spans="1:3">
      <c r="A6" s="7">
        <v>2</v>
      </c>
      <c r="B6" s="7" t="s">
        <v>50</v>
      </c>
      <c r="C6" s="7">
        <v>2</v>
      </c>
    </row>
    <row r="7" spans="1:3">
      <c r="A7" s="7">
        <v>3</v>
      </c>
      <c r="B7" s="7" t="s">
        <v>53</v>
      </c>
      <c r="C7" s="7">
        <v>3</v>
      </c>
    </row>
    <row r="8" spans="1:3">
      <c r="A8" s="7">
        <v>4</v>
      </c>
      <c r="B8" s="7" t="s">
        <v>54</v>
      </c>
      <c r="C8" s="7">
        <v>4</v>
      </c>
    </row>
    <row r="9" spans="1:3">
      <c r="A9" s="7">
        <v>5</v>
      </c>
      <c r="B9" s="7" t="s">
        <v>55</v>
      </c>
      <c r="C9" s="7">
        <v>5</v>
      </c>
    </row>
    <row r="10" spans="1:3">
      <c r="A10" s="7">
        <v>6</v>
      </c>
      <c r="B10" s="7" t="s">
        <v>51</v>
      </c>
      <c r="C10" s="7">
        <v>6</v>
      </c>
    </row>
    <row r="11" spans="1:3">
      <c r="A11" s="7">
        <v>7</v>
      </c>
      <c r="B11" s="7" t="s">
        <v>56</v>
      </c>
      <c r="C11" s="7">
        <v>7</v>
      </c>
    </row>
    <row r="12" spans="1:3">
      <c r="A12" s="7">
        <v>8</v>
      </c>
      <c r="B12" s="7" t="s">
        <v>57</v>
      </c>
      <c r="C12" s="7">
        <v>8</v>
      </c>
    </row>
    <row r="13" spans="1:3">
      <c r="A13" s="7">
        <v>9</v>
      </c>
      <c r="B13" s="7" t="s">
        <v>62</v>
      </c>
      <c r="C13" s="7">
        <v>9</v>
      </c>
    </row>
    <row r="14" spans="1:3">
      <c r="A14" s="7">
        <v>10</v>
      </c>
      <c r="B14" s="7" t="s">
        <v>58</v>
      </c>
      <c r="C14" s="7">
        <v>10</v>
      </c>
    </row>
    <row r="15" spans="1:3">
      <c r="A15" s="7">
        <v>11</v>
      </c>
      <c r="B15" s="7" t="s">
        <v>59</v>
      </c>
      <c r="C15" s="7">
        <v>11</v>
      </c>
    </row>
    <row r="16" spans="1:3">
      <c r="A16" s="7">
        <v>12</v>
      </c>
      <c r="B16" s="7" t="s">
        <v>60</v>
      </c>
      <c r="C16" s="7">
        <v>12</v>
      </c>
    </row>
    <row r="17" spans="1:3">
      <c r="A17" s="7">
        <v>13</v>
      </c>
      <c r="B17" s="7" t="s">
        <v>61</v>
      </c>
      <c r="C17" s="7">
        <v>13</v>
      </c>
    </row>
    <row r="18" spans="1:3">
      <c r="A18" s="7">
        <v>14</v>
      </c>
      <c r="B18" s="7" t="s">
        <v>10</v>
      </c>
      <c r="C18" s="7">
        <v>14</v>
      </c>
    </row>
    <row r="19" spans="1:3">
      <c r="A19" s="7">
        <v>15</v>
      </c>
      <c r="B19" s="7" t="s">
        <v>11</v>
      </c>
      <c r="C19" s="7">
        <v>15</v>
      </c>
    </row>
    <row r="20" spans="1:3">
      <c r="A20" s="7">
        <v>16</v>
      </c>
      <c r="B20" s="7" t="s">
        <v>12</v>
      </c>
      <c r="C20" s="7">
        <v>16</v>
      </c>
    </row>
    <row r="21" spans="1:3">
      <c r="A21" s="7">
        <v>17</v>
      </c>
      <c r="B21" s="7" t="s">
        <v>63</v>
      </c>
      <c r="C21" s="7">
        <v>17</v>
      </c>
    </row>
    <row r="22" spans="1:3">
      <c r="A22" s="7">
        <v>18</v>
      </c>
      <c r="B22" s="7" t="s">
        <v>13</v>
      </c>
      <c r="C22" s="7">
        <v>18</v>
      </c>
    </row>
    <row r="23" spans="1:3">
      <c r="A23" s="7">
        <v>19</v>
      </c>
      <c r="B23" s="7" t="s">
        <v>14</v>
      </c>
      <c r="C23" s="7">
        <v>19</v>
      </c>
    </row>
    <row r="24" spans="1:3">
      <c r="A24" s="7">
        <v>20</v>
      </c>
      <c r="B24" s="7" t="s">
        <v>15</v>
      </c>
      <c r="C24" s="7">
        <v>20</v>
      </c>
    </row>
    <row r="25" spans="1:3">
      <c r="A25" s="7">
        <v>21</v>
      </c>
      <c r="B25" s="7" t="s">
        <v>16</v>
      </c>
      <c r="C25" s="7">
        <v>21</v>
      </c>
    </row>
    <row r="26" spans="1:3">
      <c r="A26" s="7">
        <v>22</v>
      </c>
      <c r="B26" s="7" t="s">
        <v>17</v>
      </c>
      <c r="C26" s="7">
        <v>22</v>
      </c>
    </row>
    <row r="27" spans="1:3">
      <c r="A27" s="7">
        <v>23</v>
      </c>
      <c r="B27" s="7" t="s">
        <v>18</v>
      </c>
      <c r="C27" s="7">
        <v>23</v>
      </c>
    </row>
    <row r="28" spans="1:3">
      <c r="A28" s="7">
        <v>24</v>
      </c>
      <c r="B28" s="7" t="s">
        <v>19</v>
      </c>
      <c r="C28" s="7">
        <v>24</v>
      </c>
    </row>
    <row r="29" spans="1:3">
      <c r="A29" s="7">
        <v>25</v>
      </c>
      <c r="B29" s="7" t="s">
        <v>20</v>
      </c>
      <c r="C29" s="7">
        <v>25</v>
      </c>
    </row>
    <row r="30" spans="1:3">
      <c r="A30" s="7">
        <v>26</v>
      </c>
      <c r="B30" s="7" t="s">
        <v>21</v>
      </c>
      <c r="C30" s="7">
        <v>26</v>
      </c>
    </row>
    <row r="31" spans="1:3">
      <c r="A31" s="7">
        <v>27</v>
      </c>
      <c r="B31" s="7" t="s">
        <v>22</v>
      </c>
      <c r="C31" s="7">
        <v>27</v>
      </c>
    </row>
    <row r="32" spans="1:3">
      <c r="A32" s="7">
        <v>28</v>
      </c>
      <c r="B32" s="7" t="s">
        <v>23</v>
      </c>
      <c r="C32" s="7">
        <v>28</v>
      </c>
    </row>
    <row r="33" spans="1:3">
      <c r="A33" s="7">
        <v>29</v>
      </c>
      <c r="B33" s="7" t="s">
        <v>24</v>
      </c>
      <c r="C33" s="7">
        <v>29</v>
      </c>
    </row>
    <row r="34" spans="1:3">
      <c r="A34" s="7">
        <v>30</v>
      </c>
      <c r="B34" s="7" t="s">
        <v>25</v>
      </c>
      <c r="C34" s="7">
        <v>30</v>
      </c>
    </row>
    <row r="35" spans="1:3">
      <c r="A35" s="7">
        <v>31</v>
      </c>
      <c r="B35" s="7" t="s">
        <v>26</v>
      </c>
      <c r="C35" s="7">
        <v>31</v>
      </c>
    </row>
    <row r="36" spans="1:3">
      <c r="A36" s="7">
        <v>32</v>
      </c>
      <c r="B36" s="7" t="s">
        <v>27</v>
      </c>
      <c r="C36" s="7">
        <v>32</v>
      </c>
    </row>
    <row r="37" spans="1:3">
      <c r="A37" s="7">
        <v>33</v>
      </c>
      <c r="B37" s="7" t="s">
        <v>28</v>
      </c>
      <c r="C37" s="7">
        <v>33</v>
      </c>
    </row>
    <row r="38" spans="1:3">
      <c r="A38" s="7">
        <v>34</v>
      </c>
      <c r="B38" s="7" t="s">
        <v>29</v>
      </c>
      <c r="C38" s="7">
        <v>34</v>
      </c>
    </row>
    <row r="39" spans="1:3">
      <c r="A39" s="7">
        <v>35</v>
      </c>
      <c r="B39" s="7" t="s">
        <v>30</v>
      </c>
      <c r="C39" s="7">
        <v>35</v>
      </c>
    </row>
    <row r="40" spans="1:3">
      <c r="A40" s="7">
        <v>36</v>
      </c>
      <c r="B40" s="7" t="s">
        <v>31</v>
      </c>
      <c r="C40" s="7">
        <v>36</v>
      </c>
    </row>
    <row r="41" spans="1:3">
      <c r="A41" s="7">
        <v>37</v>
      </c>
      <c r="B41" s="7" t="s">
        <v>32</v>
      </c>
      <c r="C41" s="7">
        <v>37</v>
      </c>
    </row>
    <row r="42" spans="1:3">
      <c r="A42" s="7">
        <v>38</v>
      </c>
      <c r="B42" s="7" t="s">
        <v>33</v>
      </c>
      <c r="C42" s="7">
        <v>38</v>
      </c>
    </row>
    <row r="43" spans="1:3">
      <c r="A43" s="7">
        <v>39</v>
      </c>
      <c r="B43" s="7" t="s">
        <v>34</v>
      </c>
      <c r="C43" s="7">
        <v>39</v>
      </c>
    </row>
    <row r="44" spans="1:3">
      <c r="A44" s="7">
        <v>40</v>
      </c>
      <c r="B44" s="7" t="s">
        <v>35</v>
      </c>
      <c r="C44" s="7">
        <v>40</v>
      </c>
    </row>
    <row r="45" spans="1:3">
      <c r="A45" s="7">
        <v>41</v>
      </c>
      <c r="B45" s="7" t="s">
        <v>36</v>
      </c>
      <c r="C45" s="7" t="s">
        <v>169</v>
      </c>
    </row>
    <row r="46" spans="1:3">
      <c r="A46" s="7">
        <v>42</v>
      </c>
      <c r="B46" s="7" t="s">
        <v>37</v>
      </c>
      <c r="C46" s="7">
        <v>42</v>
      </c>
    </row>
    <row r="47" spans="1:3">
      <c r="A47" s="7">
        <v>43</v>
      </c>
      <c r="B47" s="7" t="s">
        <v>38</v>
      </c>
      <c r="C47" s="7">
        <v>43</v>
      </c>
    </row>
    <row r="48" spans="1:3">
      <c r="A48" s="7">
        <v>44</v>
      </c>
      <c r="B48" s="7" t="s">
        <v>39</v>
      </c>
      <c r="C48" s="7">
        <v>44</v>
      </c>
    </row>
    <row r="49" spans="1:3">
      <c r="A49" s="7">
        <v>45</v>
      </c>
      <c r="B49" s="7" t="s">
        <v>40</v>
      </c>
      <c r="C49" s="7">
        <v>45</v>
      </c>
    </row>
    <row r="50" spans="1:3">
      <c r="A50" s="7">
        <v>46</v>
      </c>
      <c r="B50" s="7" t="s">
        <v>41</v>
      </c>
      <c r="C50" s="7">
        <v>46</v>
      </c>
    </row>
    <row r="51" spans="1:3">
      <c r="A51" s="7">
        <v>47</v>
      </c>
      <c r="B51" s="7" t="s">
        <v>42</v>
      </c>
      <c r="C51" s="7">
        <v>47</v>
      </c>
    </row>
    <row r="52" spans="1:3">
      <c r="A52" s="7">
        <v>48</v>
      </c>
      <c r="B52" s="7" t="s">
        <v>64</v>
      </c>
      <c r="C52" s="7">
        <v>48</v>
      </c>
    </row>
    <row r="53" spans="1:3">
      <c r="A53" s="7">
        <v>49</v>
      </c>
      <c r="B53" s="7" t="s">
        <v>43</v>
      </c>
      <c r="C53" s="7">
        <v>49</v>
      </c>
    </row>
    <row r="54" spans="1:3">
      <c r="A54" s="7">
        <v>50</v>
      </c>
      <c r="B54" s="7" t="s">
        <v>44</v>
      </c>
      <c r="C54" s="7">
        <v>50</v>
      </c>
    </row>
    <row r="55" spans="1:3">
      <c r="A55" s="7">
        <v>51</v>
      </c>
      <c r="B55" s="7" t="s">
        <v>45</v>
      </c>
      <c r="C55" s="7">
        <v>51</v>
      </c>
    </row>
    <row r="56" spans="1:3">
      <c r="A56" s="7">
        <v>52</v>
      </c>
      <c r="B56" s="7" t="s">
        <v>46</v>
      </c>
      <c r="C56" s="7">
        <v>52</v>
      </c>
    </row>
    <row r="57" spans="1:3">
      <c r="A57" s="7">
        <v>53</v>
      </c>
      <c r="B57" s="7" t="s">
        <v>47</v>
      </c>
      <c r="C57" s="7">
        <v>53</v>
      </c>
    </row>
    <row r="58" spans="1:3">
      <c r="A58" s="7">
        <v>54</v>
      </c>
      <c r="B58" s="7" t="s">
        <v>48</v>
      </c>
      <c r="C58" s="7">
        <v>54</v>
      </c>
    </row>
    <row r="59" spans="1:3">
      <c r="A59" s="7">
        <v>55</v>
      </c>
      <c r="B59" s="7" t="s">
        <v>49</v>
      </c>
      <c r="C59" s="7">
        <v>55</v>
      </c>
    </row>
  </sheetData>
  <sheetProtection password="CF1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ВВОД</vt:lpstr>
      <vt:lpstr>ВВОД_инвестпроекты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пк</cp:lastModifiedBy>
  <cp:lastPrinted>2023-08-29T06:35:17Z</cp:lastPrinted>
  <dcterms:created xsi:type="dcterms:W3CDTF">2010-04-20T07:34:11Z</dcterms:created>
  <dcterms:modified xsi:type="dcterms:W3CDTF">2023-08-29T06:36:02Z</dcterms:modified>
</cp:coreProperties>
</file>